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1-22\"/>
    </mc:Choice>
  </mc:AlternateContent>
  <bookViews>
    <workbookView xWindow="996" yWindow="480" windowWidth="12276" windowHeight="11640"/>
  </bookViews>
  <sheets>
    <sheet name="Payments &amp; Receipts" sheetId="3" r:id="rId1"/>
    <sheet name="Bank Rec" sheetId="4" r:id="rId2"/>
    <sheet name="Year End Summary 21-22" sheetId="11" r:id="rId3"/>
    <sheet name="Variance report" sheetId="6" state="hidden" r:id="rId4"/>
    <sheet name="Budget" sheetId="5" r:id="rId5"/>
    <sheet name="Asset register" sheetId="7" r:id="rId6"/>
    <sheet name="DRAFT AUDIT FORM" sheetId="8" state="hidden" r:id="rId7"/>
    <sheet name="PAYE" sheetId="10" state="hidden" r:id="rId8"/>
  </sheets>
  <definedNames>
    <definedName name="_GoBack" localSheetId="5">'Asset register'!$B$1</definedName>
    <definedName name="_xlnm.Print_Area" localSheetId="0">'Payments &amp; Receipts'!$A$1:$X$87</definedName>
  </definedNames>
  <calcPr calcId="162913"/>
</workbook>
</file>

<file path=xl/calcChain.xml><?xml version="1.0" encoding="utf-8"?>
<calcChain xmlns="http://schemas.openxmlformats.org/spreadsheetml/2006/main">
  <c r="K81" i="3" l="1"/>
  <c r="H81" i="3"/>
  <c r="H51" i="11"/>
  <c r="H42" i="11"/>
  <c r="H45" i="11" s="1"/>
  <c r="H35" i="11"/>
  <c r="H12" i="11"/>
  <c r="K55" i="3" l="1"/>
  <c r="E55" i="3" l="1"/>
  <c r="C45" i="5" l="1"/>
  <c r="N36" i="5"/>
  <c r="J36" i="5"/>
  <c r="F36" i="5"/>
  <c r="B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P9" i="5"/>
  <c r="P36" i="5" s="1"/>
  <c r="O9" i="5"/>
  <c r="O36" i="5" s="1"/>
  <c r="N9" i="5"/>
  <c r="M9" i="5"/>
  <c r="M36" i="5" s="1"/>
  <c r="L9" i="5"/>
  <c r="L36" i="5" s="1"/>
  <c r="K9" i="5"/>
  <c r="K36" i="5" s="1"/>
  <c r="J9" i="5"/>
  <c r="I9" i="5"/>
  <c r="I36" i="5" s="1"/>
  <c r="H9" i="5"/>
  <c r="H36" i="5" s="1"/>
  <c r="G9" i="5"/>
  <c r="G36" i="5" s="1"/>
  <c r="F9" i="5"/>
  <c r="E9" i="5"/>
  <c r="E36" i="5" s="1"/>
  <c r="D9" i="5"/>
  <c r="D36" i="5" s="1"/>
  <c r="C9" i="5"/>
  <c r="C36" i="5" s="1"/>
  <c r="B9" i="5"/>
  <c r="E35" i="7" l="1"/>
  <c r="F55" i="3" l="1"/>
  <c r="X55" i="3" l="1"/>
  <c r="W55" i="3"/>
  <c r="V55" i="3"/>
  <c r="U55" i="3"/>
  <c r="T55" i="3"/>
  <c r="S55" i="3"/>
  <c r="R55" i="3"/>
  <c r="Q55" i="3"/>
  <c r="P55" i="3"/>
  <c r="O55" i="3"/>
  <c r="N55" i="3"/>
  <c r="M55" i="3"/>
  <c r="L55" i="3"/>
  <c r="J55" i="3"/>
  <c r="I55" i="3"/>
  <c r="H55" i="3"/>
  <c r="G55" i="3"/>
  <c r="I81" i="3"/>
  <c r="G81" i="3"/>
  <c r="F81" i="3"/>
  <c r="J81" i="3" l="1"/>
  <c r="L81" i="3"/>
  <c r="E21" i="4" l="1"/>
  <c r="E30" i="4" l="1"/>
  <c r="E5" i="4" l="1"/>
  <c r="E24" i="4" l="1"/>
  <c r="B4" i="10"/>
  <c r="B18" i="10" s="1"/>
  <c r="C18" i="10"/>
</calcChain>
</file>

<file path=xl/sharedStrings.xml><?xml version="1.0" encoding="utf-8"?>
<sst xmlns="http://schemas.openxmlformats.org/spreadsheetml/2006/main" count="522" uniqueCount="321">
  <si>
    <t>Total</t>
  </si>
  <si>
    <t>Precept</t>
  </si>
  <si>
    <t>Clerk Salary</t>
  </si>
  <si>
    <t>Insurance</t>
  </si>
  <si>
    <t>VAT</t>
  </si>
  <si>
    <t>Ref</t>
  </si>
  <si>
    <t>Payee</t>
  </si>
  <si>
    <t>Payment Details</t>
  </si>
  <si>
    <t>Amount in GBP</t>
  </si>
  <si>
    <t>ANNUAL BUDGET AMOUNT</t>
  </si>
  <si>
    <t>From</t>
  </si>
  <si>
    <t>Details</t>
  </si>
  <si>
    <t>Amount</t>
  </si>
  <si>
    <t>Grants &amp; Donations</t>
  </si>
  <si>
    <t>Bank Interest</t>
  </si>
  <si>
    <t>Other</t>
  </si>
  <si>
    <t>VAT reclaim</t>
  </si>
  <si>
    <t>Total Receipts</t>
  </si>
  <si>
    <t>Total Payments</t>
  </si>
  <si>
    <t>Deposits not yet credited to account</t>
  </si>
  <si>
    <t>Receipts                 --------------                                                    Date</t>
  </si>
  <si>
    <t>Income</t>
  </si>
  <si>
    <t>Interest</t>
  </si>
  <si>
    <t>Total Income</t>
  </si>
  <si>
    <t>Expenditure</t>
  </si>
  <si>
    <t>Training</t>
  </si>
  <si>
    <t>Grants/Donations</t>
  </si>
  <si>
    <t>Audit &amp; Bank charges</t>
  </si>
  <si>
    <t>Elections</t>
  </si>
  <si>
    <r>
      <rPr>
        <b/>
        <sz val="10"/>
        <rFont val="Calibri"/>
        <family val="2"/>
      </rPr>
      <t xml:space="preserve">Payments              --------------                                                  </t>
    </r>
    <r>
      <rPr>
        <b/>
        <sz val="9"/>
        <rFont val="Calibri"/>
        <family val="2"/>
      </rPr>
      <t>Date</t>
    </r>
  </si>
  <si>
    <t>Cash sheet balances:</t>
  </si>
  <si>
    <t>Variances -/+ 10% or over £100</t>
  </si>
  <si>
    <t>Other receipts</t>
  </si>
  <si>
    <t>Staff Costs</t>
  </si>
  <si>
    <t>Other payments</t>
  </si>
  <si>
    <t>Reserves</t>
  </si>
  <si>
    <t xml:space="preserve">Trying to slowly increase reserves to have a contingency fund </t>
  </si>
  <si>
    <t>Office Expenses</t>
  </si>
  <si>
    <t xml:space="preserve">Elections </t>
  </si>
  <si>
    <t>Other income</t>
  </si>
  <si>
    <t>Supporting Statement to the Accounts for the Year Ended 31 March 2013</t>
  </si>
  <si>
    <t>PAYE</t>
  </si>
  <si>
    <t>Clerk Salary  (incl PAYE)</t>
  </si>
  <si>
    <t>VAT to be reclaimed</t>
  </si>
  <si>
    <t>S137             (for info)</t>
  </si>
  <si>
    <t>Month</t>
  </si>
  <si>
    <t>YE 2012-13</t>
  </si>
  <si>
    <t>Paid by bacs/chq</t>
  </si>
  <si>
    <t>tax</t>
  </si>
  <si>
    <t>Including unpresented payments/cheques:</t>
  </si>
  <si>
    <t>S137 (info only)</t>
  </si>
  <si>
    <t>Balance c/f</t>
  </si>
  <si>
    <t>Clerks Mileage</t>
  </si>
  <si>
    <t>Budget</t>
  </si>
  <si>
    <t>Actual</t>
  </si>
  <si>
    <t>2013-2014</t>
  </si>
  <si>
    <t>2014-2015</t>
  </si>
  <si>
    <t>Subscriptions</t>
  </si>
  <si>
    <t xml:space="preserve">Treasurers account </t>
  </si>
  <si>
    <t>Bus Instant Access account</t>
  </si>
  <si>
    <t>Member-ships / Subscriptions</t>
  </si>
  <si>
    <t>Mainenance</t>
  </si>
  <si>
    <t>Donations\Grants</t>
  </si>
  <si>
    <t>Play Area</t>
  </si>
  <si>
    <t>Payroll</t>
  </si>
  <si>
    <t>Audit &amp; Bank</t>
  </si>
  <si>
    <t>Maintenance</t>
  </si>
  <si>
    <t>Donations/Grants</t>
  </si>
  <si>
    <t>Audit</t>
  </si>
  <si>
    <t>Landscaping</t>
  </si>
  <si>
    <t>Street Lighting</t>
  </si>
  <si>
    <t>Village Hall</t>
  </si>
  <si>
    <t>Ref No.</t>
  </si>
  <si>
    <t>Description</t>
  </si>
  <si>
    <t>Identification</t>
  </si>
  <si>
    <t>Date Acquired</t>
  </si>
  <si>
    <t>Insurance Value</t>
  </si>
  <si>
    <t>16 Bracket Lamps</t>
  </si>
  <si>
    <t>Various</t>
  </si>
  <si>
    <t>13 Concrete Poles</t>
  </si>
  <si>
    <t>3 Column Lights</t>
  </si>
  <si>
    <t>Village Sign</t>
  </si>
  <si>
    <t>Mildenhall Road</t>
  </si>
  <si>
    <t>Recreation Ground/Play Area</t>
  </si>
  <si>
    <t>War Memorial</t>
  </si>
  <si>
    <t>Church Lane</t>
  </si>
  <si>
    <t>Litter Bin</t>
  </si>
  <si>
    <t>Cradle Swing</t>
  </si>
  <si>
    <t>Spring Horse</t>
  </si>
  <si>
    <t>Spring Foal</t>
  </si>
  <si>
    <t>The Jupiter</t>
  </si>
  <si>
    <t>Little Hamlet Range (Giggleswick)</t>
  </si>
  <si>
    <t>Junior Swing (Flat)</t>
  </si>
  <si>
    <t>City Spinner</t>
  </si>
  <si>
    <t>Juxebox Range (The Twist)</t>
  </si>
  <si>
    <t>Fencing</t>
  </si>
  <si>
    <t>Picnic Bench</t>
  </si>
  <si>
    <t>The Hythe</t>
  </si>
  <si>
    <t>CSW Speed Gun</t>
  </si>
  <si>
    <t>Noticeboard</t>
  </si>
  <si>
    <t>Village Hall/The Street</t>
  </si>
  <si>
    <t>Flashing Speed Sign</t>
  </si>
  <si>
    <t>Freckenham Road</t>
  </si>
  <si>
    <t>TOTAL</t>
  </si>
  <si>
    <t>2015-2016</t>
  </si>
  <si>
    <t>Bank Charges</t>
  </si>
  <si>
    <t>Section 137 Payments</t>
  </si>
  <si>
    <t>Public Lighting (Electricity Supplier Charge)</t>
  </si>
  <si>
    <t>PC Donations</t>
  </si>
  <si>
    <t>Maintenance (Church yard / Hythe / Play Area / Track to Play Area)</t>
  </si>
  <si>
    <t>Street Lighting Maintenance</t>
  </si>
  <si>
    <t xml:space="preserve">Misc (contingency) </t>
  </si>
  <si>
    <t>Waste</t>
  </si>
  <si>
    <t>Web site design/hosting</t>
  </si>
  <si>
    <t>Stationery/Office Expenses</t>
  </si>
  <si>
    <t>SALC Payroll Service</t>
  </si>
  <si>
    <t>Clerk's Salary/Mileage</t>
  </si>
  <si>
    <t>Play Area Inspection</t>
  </si>
  <si>
    <t>DD</t>
  </si>
  <si>
    <t>Eon</t>
  </si>
  <si>
    <t>Treasurers Account</t>
  </si>
  <si>
    <t>Bus Inst</t>
  </si>
  <si>
    <t>Debits not yet on bank statement</t>
  </si>
  <si>
    <t>2016-2017</t>
  </si>
  <si>
    <t xml:space="preserve">2 Bigland Tables </t>
  </si>
  <si>
    <t>Bench</t>
  </si>
  <si>
    <t>The Street</t>
  </si>
  <si>
    <t>Recreation Ground</t>
  </si>
  <si>
    <t>Land</t>
  </si>
  <si>
    <t>Back of Red House - Badlingham Lane/Newmarket Road</t>
  </si>
  <si>
    <t>All Saints Close/Bell Lane</t>
  </si>
  <si>
    <t>Picnic Area (Land)</t>
  </si>
  <si>
    <t>River Lark/ The Hythe</t>
  </si>
  <si>
    <t>INT</t>
  </si>
  <si>
    <t>2017-2018</t>
  </si>
  <si>
    <t>General Reserves</t>
  </si>
  <si>
    <t>Defibrillator &amp; cabinet</t>
  </si>
  <si>
    <t>Mobile</t>
  </si>
  <si>
    <t>SID (VAS Unit) &amp; Spare battery</t>
  </si>
  <si>
    <t>SID Brackets &amp; Fixing tools</t>
  </si>
  <si>
    <t xml:space="preserve">Actual </t>
  </si>
  <si>
    <t>2018-2019</t>
  </si>
  <si>
    <t>Other / Special Projects</t>
  </si>
  <si>
    <t>Community Speed Watch (CSW) / SID</t>
  </si>
  <si>
    <t>GDPR</t>
  </si>
  <si>
    <t>Play Area Surfacing</t>
  </si>
  <si>
    <t>Earmarked:</t>
  </si>
  <si>
    <t>Earmarked Reserves Street lighting</t>
  </si>
  <si>
    <t>Earmarked Reserves Play Area surfacing</t>
  </si>
  <si>
    <t>Queens Picnic Bench</t>
  </si>
  <si>
    <t>2019-2020</t>
  </si>
  <si>
    <t>2020-21</t>
  </si>
  <si>
    <t>Misc/Projects</t>
  </si>
  <si>
    <t>,</t>
  </si>
  <si>
    <t>Lloyds Bank</t>
  </si>
  <si>
    <t>Street Lighting - Electricity</t>
  </si>
  <si>
    <t>2020/21</t>
  </si>
  <si>
    <t>Actual to date</t>
  </si>
  <si>
    <t>2021-22</t>
  </si>
  <si>
    <t>*Sunnica Legal</t>
  </si>
  <si>
    <t>Reserves end March 2021</t>
  </si>
  <si>
    <t>Sunnica Legal Action</t>
  </si>
  <si>
    <t>YE Balance at 31 March 2021:</t>
  </si>
  <si>
    <t>09.04.2021</t>
  </si>
  <si>
    <t>07.04.2021</t>
  </si>
  <si>
    <t>Zoom Communications Inc.</t>
  </si>
  <si>
    <t>Zoom Annual Subscrition</t>
  </si>
  <si>
    <t>Cricket Club Rent</t>
  </si>
  <si>
    <t>08.04.2021</t>
  </si>
  <si>
    <t>FPI</t>
  </si>
  <si>
    <t>Worlington Cricket Club</t>
  </si>
  <si>
    <t>Recreation Ground Annual Rent</t>
  </si>
  <si>
    <t>12.04.2021</t>
  </si>
  <si>
    <t>10.05.2021</t>
  </si>
  <si>
    <t>28.04.2021</t>
  </si>
  <si>
    <t>S</t>
  </si>
  <si>
    <t>Mrs V Bright</t>
  </si>
  <si>
    <t>Clerk April Salary</t>
  </si>
  <si>
    <t>29.04.2021</t>
  </si>
  <si>
    <t>BGC</t>
  </si>
  <si>
    <t>WSC</t>
  </si>
  <si>
    <t>11.05.2021</t>
  </si>
  <si>
    <t>09.06.2021</t>
  </si>
  <si>
    <t>27.05.2021</t>
  </si>
  <si>
    <t>Office Allowance 21/22</t>
  </si>
  <si>
    <t>Mijan Ltd</t>
  </si>
  <si>
    <t>Audit 20/21</t>
  </si>
  <si>
    <t>RH Landscapes</t>
  </si>
  <si>
    <t>Grass cutting March-May</t>
  </si>
  <si>
    <t>CHT</t>
  </si>
  <si>
    <t>Annual support fee</t>
  </si>
  <si>
    <t>SALC</t>
  </si>
  <si>
    <t>Membership fee 21/22</t>
  </si>
  <si>
    <t>Mr S Foster</t>
  </si>
  <si>
    <t>Playing field signs</t>
  </si>
  <si>
    <t>Mrs J Foster</t>
  </si>
  <si>
    <t>Hythe plant hire</t>
  </si>
  <si>
    <t>Salary increase</t>
  </si>
  <si>
    <t>14.06.2021</t>
  </si>
  <si>
    <t>21.05.2021</t>
  </si>
  <si>
    <t>HMRC</t>
  </si>
  <si>
    <t>VAT Reclaim</t>
  </si>
  <si>
    <t>28.05.2021</t>
  </si>
  <si>
    <t>SO</t>
  </si>
  <si>
    <t>May salary</t>
  </si>
  <si>
    <t>28.06.2021</t>
  </si>
  <si>
    <t>June salary</t>
  </si>
  <si>
    <t>01.07.21</t>
  </si>
  <si>
    <t>Mileage &amp; expenses</t>
  </si>
  <si>
    <t>Printer cartridges</t>
  </si>
  <si>
    <t>CAS</t>
  </si>
  <si>
    <t>Onesuffolk website</t>
  </si>
  <si>
    <t>K&amp;M Lighting</t>
  </si>
  <si>
    <t>Street Lighting - Maintenance</t>
  </si>
  <si>
    <t>Grass cutting June</t>
  </si>
  <si>
    <t>S. Foster</t>
  </si>
  <si>
    <t>Play Area repairs</t>
  </si>
  <si>
    <t>29.07.21</t>
  </si>
  <si>
    <t>Mr N Foster</t>
  </si>
  <si>
    <t>Hythe maintenance</t>
  </si>
  <si>
    <t>02.09.21</t>
  </si>
  <si>
    <t>Grass cutting July</t>
  </si>
  <si>
    <t>N Foster</t>
  </si>
  <si>
    <t>Bike chain for grass cutting equipment</t>
  </si>
  <si>
    <t>S Foster</t>
  </si>
  <si>
    <t>Play Area fence</t>
  </si>
  <si>
    <t>22.10.21</t>
  </si>
  <si>
    <t>Grass cutting September</t>
  </si>
  <si>
    <t>Came &amp; Co</t>
  </si>
  <si>
    <t>Geoxphere Ltd</t>
  </si>
  <si>
    <t>Parish Mapping online subscription</t>
  </si>
  <si>
    <t>Payroll Apr-Sept 2021</t>
  </si>
  <si>
    <t>Mildenhall Monumentals</t>
  </si>
  <si>
    <t>War Memorial refurbishment</t>
  </si>
  <si>
    <t>Onesuffolk website fee</t>
  </si>
  <si>
    <t>02.11.21</t>
  </si>
  <si>
    <t>RBL</t>
  </si>
  <si>
    <t>Remembrance wreath</t>
  </si>
  <si>
    <t>07.07.2021</t>
  </si>
  <si>
    <t>Printer cartridge contributions</t>
  </si>
  <si>
    <t>12.07.21</t>
  </si>
  <si>
    <t>28.07.21</t>
  </si>
  <si>
    <t>July salary</t>
  </si>
  <si>
    <t>11.08.21</t>
  </si>
  <si>
    <t>27.08.21</t>
  </si>
  <si>
    <t>Groundwork UK</t>
  </si>
  <si>
    <t>Neighbourhood Plan Grant</t>
  </si>
  <si>
    <t>31.08.21</t>
  </si>
  <si>
    <t>August salary</t>
  </si>
  <si>
    <t>13.09.21</t>
  </si>
  <si>
    <t>28.09.21</t>
  </si>
  <si>
    <t>September salary</t>
  </si>
  <si>
    <t>12.10.21</t>
  </si>
  <si>
    <t>28.10.21</t>
  </si>
  <si>
    <t>October salary</t>
  </si>
  <si>
    <t>12.11.21</t>
  </si>
  <si>
    <t>09.07.21</t>
  </si>
  <si>
    <t>09.08.21</t>
  </si>
  <si>
    <t>09.09.21</t>
  </si>
  <si>
    <t>11.10.21</t>
  </si>
  <si>
    <t>09.11.21</t>
  </si>
  <si>
    <t>09.12.21</t>
  </si>
  <si>
    <t>10.01.22</t>
  </si>
  <si>
    <t>29.11.21</t>
  </si>
  <si>
    <t>November salary</t>
  </si>
  <si>
    <t>13.12.21</t>
  </si>
  <si>
    <t>02.12.21</t>
  </si>
  <si>
    <t>ICO</t>
  </si>
  <si>
    <t>Data Protection</t>
  </si>
  <si>
    <t>Grass cutting October</t>
  </si>
  <si>
    <t>29.12.21</t>
  </si>
  <si>
    <t>December salary</t>
  </si>
  <si>
    <t>09.02.22</t>
  </si>
  <si>
    <t>09.03.22</t>
  </si>
  <si>
    <t>28.01.22</t>
  </si>
  <si>
    <t>January salary</t>
  </si>
  <si>
    <t>RM Design &amp; Print Ltd</t>
  </si>
  <si>
    <t>NP Survey printing</t>
  </si>
  <si>
    <t>Neighbourhood Plan</t>
  </si>
  <si>
    <t>28.02.22</t>
  </si>
  <si>
    <t>February salary</t>
  </si>
  <si>
    <t>28.03.22</t>
  </si>
  <si>
    <t>Queens Bench Locality Grant</t>
  </si>
  <si>
    <t>March salary</t>
  </si>
  <si>
    <t>Bank Balances @31 March 2022</t>
  </si>
  <si>
    <t>22.03.22</t>
  </si>
  <si>
    <t>WORLINGTON PARISH COUNCIL</t>
  </si>
  <si>
    <t>RECEIPTS</t>
  </si>
  <si>
    <t>Precepts</t>
  </si>
  <si>
    <t>Interest on account</t>
  </si>
  <si>
    <t>TOTAL RECEIPTS</t>
  </si>
  <si>
    <t>PAYMENTS</t>
  </si>
  <si>
    <t xml:space="preserve">Clerk’s Salary </t>
  </si>
  <si>
    <t>Energy</t>
  </si>
  <si>
    <t>Memberships / Subscriptions</t>
  </si>
  <si>
    <t>Grass cutting and maintenance</t>
  </si>
  <si>
    <t>Audit and bank fees</t>
  </si>
  <si>
    <t>Play Area Inspections</t>
  </si>
  <si>
    <t>Play Area Maintenance</t>
  </si>
  <si>
    <t>S.137 /Donations</t>
  </si>
  <si>
    <t>Contingencies / Other</t>
  </si>
  <si>
    <t>Elections Costs</t>
  </si>
  <si>
    <t>TOTAL EXPENDITURE</t>
  </si>
  <si>
    <t>Less unpresented cheques</t>
  </si>
  <si>
    <t>Unpresented deposit</t>
  </si>
  <si>
    <t>Represented by balances at bank:</t>
  </si>
  <si>
    <t>Treasurer's Account</t>
  </si>
  <si>
    <t>Bus Bank Instant</t>
  </si>
  <si>
    <t>Signed:</t>
  </si>
  <si>
    <t>Responsible Financial Officer</t>
  </si>
  <si>
    <t>Chairman</t>
  </si>
  <si>
    <t>Summary Year Ended 31.3.22</t>
  </si>
  <si>
    <t>2021/22</t>
  </si>
  <si>
    <t>BALANCE AT 1 APRIL 2021</t>
  </si>
  <si>
    <t>BALANCE AT 31 MARCH 2022</t>
  </si>
  <si>
    <t>31.3.22</t>
  </si>
  <si>
    <t>The Accounts represent fairly the financial position of the authority as at 31st March 2022 and reflect</t>
  </si>
  <si>
    <t xml:space="preserve"> its receipts and payments during the financial year 2021-2022.</t>
  </si>
  <si>
    <t>I certify that the accounts were formally approved and adopted at the Council meeting on  [    4th May 2022                    ]</t>
  </si>
  <si>
    <t>Adopted &amp; Signed</t>
  </si>
  <si>
    <t>As at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</si>
</sst>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.00_ ;[Red]\-#,##0.00\ "/>
    <numFmt numFmtId="166" formatCode="&quot;£&quot;#,##0.00"/>
    <numFmt numFmtId="167" formatCode="d/m/yy;@"/>
    <numFmt numFmtId="168" formatCode="dd/mm/yy;@"/>
  </numFmts>
  <fonts count="4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 applyFill="1" applyAlignment="1">
      <alignment vertical="center" wrapText="1"/>
    </xf>
    <xf numFmtId="164" fontId="4" fillId="0" borderId="2" xfId="0" applyNumberFormat="1" applyFont="1" applyFill="1" applyBorder="1" applyAlignment="1">
      <alignment horizontal="left"/>
    </xf>
    <xf numFmtId="165" fontId="4" fillId="0" borderId="2" xfId="1" applyNumberFormat="1" applyFont="1" applyFill="1" applyBorder="1"/>
    <xf numFmtId="0" fontId="5" fillId="0" borderId="0" xfId="0" applyFont="1" applyFill="1" applyBorder="1"/>
    <xf numFmtId="0" fontId="0" fillId="0" borderId="0" xfId="0" applyFill="1"/>
    <xf numFmtId="0" fontId="2" fillId="0" borderId="2" xfId="0" applyFont="1" applyFill="1" applyBorder="1"/>
    <xf numFmtId="0" fontId="0" fillId="2" borderId="2" xfId="0" applyFill="1" applyBorder="1" applyAlignment="1">
      <alignment horizontal="right"/>
    </xf>
    <xf numFmtId="165" fontId="4" fillId="2" borderId="2" xfId="0" applyNumberFormat="1" applyFont="1" applyFill="1" applyBorder="1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165" fontId="2" fillId="0" borderId="0" xfId="0" applyNumberFormat="1" applyFont="1" applyFill="1"/>
    <xf numFmtId="165" fontId="5" fillId="0" borderId="0" xfId="0" applyNumberFormat="1" applyFont="1" applyFill="1" applyBorder="1"/>
    <xf numFmtId="165" fontId="0" fillId="0" borderId="0" xfId="0" applyNumberFormat="1"/>
    <xf numFmtId="165" fontId="4" fillId="0" borderId="2" xfId="0" applyNumberFormat="1" applyFont="1" applyBorder="1"/>
    <xf numFmtId="165" fontId="4" fillId="0" borderId="0" xfId="0" applyNumberFormat="1" applyFont="1"/>
    <xf numFmtId="165" fontId="4" fillId="0" borderId="2" xfId="1" applyNumberFormat="1" applyFont="1" applyBorder="1"/>
    <xf numFmtId="2" fontId="4" fillId="0" borderId="2" xfId="0" applyNumberFormat="1" applyFont="1" applyFill="1" applyBorder="1" applyAlignment="1">
      <alignment wrapText="1"/>
    </xf>
    <xf numFmtId="165" fontId="11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Fill="1" applyBorder="1"/>
    <xf numFmtId="165" fontId="4" fillId="0" borderId="0" xfId="0" applyNumberFormat="1" applyFont="1" applyBorder="1"/>
    <xf numFmtId="2" fontId="0" fillId="0" borderId="0" xfId="0" applyNumberForma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5" fontId="2" fillId="0" borderId="0" xfId="1" applyNumberFormat="1" applyFont="1"/>
    <xf numFmtId="165" fontId="2" fillId="0" borderId="0" xfId="0" applyNumberFormat="1" applyFont="1"/>
    <xf numFmtId="164" fontId="4" fillId="0" borderId="2" xfId="0" applyNumberFormat="1" applyFont="1" applyFill="1" applyBorder="1" applyAlignment="1">
      <alignment horizontal="left" vertical="top"/>
    </xf>
    <xf numFmtId="165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165" fontId="4" fillId="0" borderId="0" xfId="0" applyNumberFormat="1" applyFont="1" applyFill="1" applyBorder="1"/>
    <xf numFmtId="165" fontId="3" fillId="0" borderId="1" xfId="1" applyNumberFormat="1" applyFont="1" applyBorder="1" applyAlignment="1">
      <alignment horizontal="center" textRotation="90" wrapText="1"/>
    </xf>
    <xf numFmtId="165" fontId="15" fillId="0" borderId="2" xfId="0" applyNumberFormat="1" applyFont="1" applyBorder="1"/>
    <xf numFmtId="165" fontId="15" fillId="0" borderId="2" xfId="1" applyNumberFormat="1" applyFont="1" applyBorder="1"/>
    <xf numFmtId="1" fontId="0" fillId="3" borderId="2" xfId="0" applyNumberFormat="1" applyFill="1" applyBorder="1"/>
    <xf numFmtId="164" fontId="1" fillId="0" borderId="2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0" fontId="16" fillId="0" borderId="2" xfId="0" applyFont="1" applyFill="1" applyBorder="1" applyAlignment="1">
      <alignment horizontal="left"/>
    </xf>
    <xf numFmtId="0" fontId="15" fillId="0" borderId="0" xfId="0" applyFont="1" applyFill="1" applyBorder="1"/>
    <xf numFmtId="0" fontId="0" fillId="0" borderId="0" xfId="0" applyFont="1" applyFill="1"/>
    <xf numFmtId="165" fontId="16" fillId="0" borderId="0" xfId="0" applyNumberFormat="1" applyFont="1" applyFill="1"/>
    <xf numFmtId="165" fontId="15" fillId="2" borderId="2" xfId="0" applyNumberFormat="1" applyFont="1" applyFill="1" applyBorder="1"/>
    <xf numFmtId="165" fontId="15" fillId="0" borderId="0" xfId="0" applyNumberFormat="1" applyFont="1" applyFill="1"/>
    <xf numFmtId="165" fontId="17" fillId="0" borderId="0" xfId="0" applyNumberFormat="1" applyFont="1" applyFill="1" applyBorder="1"/>
    <xf numFmtId="0" fontId="17" fillId="0" borderId="0" xfId="0" applyFont="1" applyFill="1" applyBorder="1"/>
    <xf numFmtId="0" fontId="14" fillId="0" borderId="0" xfId="0" applyFont="1" applyBorder="1"/>
    <xf numFmtId="0" fontId="16" fillId="0" borderId="0" xfId="0" applyFont="1"/>
    <xf numFmtId="0" fontId="16" fillId="0" borderId="3" xfId="0" applyFont="1" applyBorder="1"/>
    <xf numFmtId="0" fontId="16" fillId="0" borderId="4" xfId="0" applyFont="1" applyBorder="1"/>
    <xf numFmtId="166" fontId="0" fillId="0" borderId="5" xfId="0" applyNumberFormat="1" applyFont="1" applyBorder="1"/>
    <xf numFmtId="0" fontId="0" fillId="0" borderId="6" xfId="0" applyFont="1" applyBorder="1"/>
    <xf numFmtId="0" fontId="0" fillId="0" borderId="0" xfId="0" applyFont="1" applyBorder="1"/>
    <xf numFmtId="166" fontId="0" fillId="0" borderId="7" xfId="0" applyNumberFormat="1" applyFont="1" applyBorder="1"/>
    <xf numFmtId="0" fontId="0" fillId="0" borderId="0" xfId="0" applyFont="1"/>
    <xf numFmtId="0" fontId="15" fillId="0" borderId="6" xfId="0" applyFont="1" applyBorder="1"/>
    <xf numFmtId="0" fontId="16" fillId="0" borderId="6" xfId="0" applyFont="1" applyBorder="1"/>
    <xf numFmtId="0" fontId="15" fillId="0" borderId="0" xfId="0" applyFont="1" applyFill="1" applyBorder="1" applyAlignment="1">
      <alignment wrapText="1"/>
    </xf>
    <xf numFmtId="165" fontId="15" fillId="0" borderId="0" xfId="0" applyNumberFormat="1" applyFont="1" applyFill="1" applyBorder="1"/>
    <xf numFmtId="49" fontId="15" fillId="0" borderId="0" xfId="0" applyNumberFormat="1" applyFont="1" applyFill="1" applyBorder="1" applyAlignment="1">
      <alignment horizontal="center"/>
    </xf>
    <xf numFmtId="166" fontId="16" fillId="0" borderId="7" xfId="0" applyNumberFormat="1" applyFont="1" applyBorder="1"/>
    <xf numFmtId="166" fontId="15" fillId="0" borderId="7" xfId="0" applyNumberFormat="1" applyFont="1" applyBorder="1"/>
    <xf numFmtId="4" fontId="0" fillId="0" borderId="0" xfId="0" applyNumberFormat="1" applyFont="1"/>
    <xf numFmtId="0" fontId="0" fillId="0" borderId="8" xfId="0" applyFont="1" applyBorder="1"/>
    <xf numFmtId="0" fontId="0" fillId="0" borderId="9" xfId="0" applyFont="1" applyBorder="1"/>
    <xf numFmtId="166" fontId="0" fillId="0" borderId="10" xfId="0" applyNumberFormat="1" applyFont="1" applyBorder="1"/>
    <xf numFmtId="0" fontId="15" fillId="0" borderId="3" xfId="0" applyFont="1" applyBorder="1"/>
    <xf numFmtId="0" fontId="0" fillId="0" borderId="4" xfId="0" applyFont="1" applyBorder="1"/>
    <xf numFmtId="0" fontId="15" fillId="0" borderId="0" xfId="0" applyFont="1" applyBorder="1"/>
    <xf numFmtId="0" fontId="16" fillId="0" borderId="0" xfId="0" applyFont="1" applyBorder="1"/>
    <xf numFmtId="166" fontId="16" fillId="0" borderId="7" xfId="0" applyNumberFormat="1" applyFont="1" applyFill="1" applyBorder="1" applyAlignment="1">
      <alignment horizontal="right"/>
    </xf>
    <xf numFmtId="166" fontId="0" fillId="0" borderId="0" xfId="0" applyNumberFormat="1" applyFont="1"/>
    <xf numFmtId="44" fontId="14" fillId="0" borderId="7" xfId="2" applyFont="1" applyBorder="1"/>
    <xf numFmtId="44" fontId="11" fillId="0" borderId="7" xfId="2" applyFont="1" applyBorder="1"/>
    <xf numFmtId="16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5" fontId="0" fillId="4" borderId="0" xfId="0" applyNumberFormat="1" applyFill="1"/>
    <xf numFmtId="165" fontId="3" fillId="4" borderId="0" xfId="1" applyNumberFormat="1" applyFont="1" applyFill="1" applyBorder="1" applyAlignment="1">
      <alignment horizontal="center" vertical="center" textRotation="90" wrapText="1"/>
    </xf>
    <xf numFmtId="165" fontId="3" fillId="4" borderId="0" xfId="0" applyNumberFormat="1" applyFont="1" applyFill="1" applyBorder="1" applyAlignment="1">
      <alignment horizontal="center" vertical="center" textRotation="90" wrapText="1"/>
    </xf>
    <xf numFmtId="0" fontId="5" fillId="4" borderId="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15" fillId="0" borderId="6" xfId="0" applyFont="1" applyBorder="1" applyAlignment="1">
      <alignment horizontal="left"/>
    </xf>
    <xf numFmtId="0" fontId="19" fillId="0" borderId="6" xfId="0" applyFont="1" applyBorder="1"/>
    <xf numFmtId="165" fontId="3" fillId="0" borderId="0" xfId="1" applyNumberFormat="1" applyFont="1" applyBorder="1" applyAlignment="1">
      <alignment horizontal="center" vertical="center" textRotation="90" wrapText="1"/>
    </xf>
    <xf numFmtId="44" fontId="11" fillId="0" borderId="0" xfId="2" applyFont="1" applyBorder="1"/>
    <xf numFmtId="44" fontId="14" fillId="0" borderId="0" xfId="2" applyFont="1" applyBorder="1"/>
    <xf numFmtId="0" fontId="0" fillId="0" borderId="0" xfId="0" applyBorder="1"/>
    <xf numFmtId="2" fontId="0" fillId="0" borderId="7" xfId="0" applyNumberFormat="1" applyFont="1" applyFill="1" applyBorder="1"/>
    <xf numFmtId="0" fontId="0" fillId="0" borderId="0" xfId="0" applyFont="1" applyFill="1" applyBorder="1"/>
    <xf numFmtId="0" fontId="8" fillId="0" borderId="0" xfId="0" applyFont="1"/>
    <xf numFmtId="0" fontId="9" fillId="0" borderId="0" xfId="0" applyFont="1"/>
    <xf numFmtId="0" fontId="2" fillId="0" borderId="0" xfId="0" applyFont="1" applyBorder="1"/>
    <xf numFmtId="6" fontId="9" fillId="0" borderId="0" xfId="0" applyNumberFormat="1" applyFont="1"/>
    <xf numFmtId="0" fontId="5" fillId="0" borderId="2" xfId="0" applyFont="1" applyFill="1" applyBorder="1"/>
    <xf numFmtId="17" fontId="0" fillId="0" borderId="0" xfId="0" applyNumberFormat="1"/>
    <xf numFmtId="2" fontId="0" fillId="0" borderId="0" xfId="0" applyNumberFormat="1"/>
    <xf numFmtId="165" fontId="2" fillId="4" borderId="2" xfId="0" applyNumberFormat="1" applyFont="1" applyFill="1" applyBorder="1"/>
    <xf numFmtId="0" fontId="0" fillId="0" borderId="6" xfId="0" applyBorder="1"/>
    <xf numFmtId="0" fontId="16" fillId="0" borderId="2" xfId="0" applyFont="1" applyFill="1" applyBorder="1"/>
    <xf numFmtId="165" fontId="16" fillId="0" borderId="13" xfId="0" applyNumberFormat="1" applyFont="1" applyFill="1" applyBorder="1"/>
    <xf numFmtId="44" fontId="21" fillId="0" borderId="7" xfId="2" applyFont="1" applyBorder="1"/>
    <xf numFmtId="0" fontId="22" fillId="0" borderId="2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6" borderId="0" xfId="0" applyNumberFormat="1" applyFont="1" applyFill="1" applyBorder="1"/>
    <xf numFmtId="44" fontId="23" fillId="6" borderId="0" xfId="0" applyNumberFormat="1" applyFont="1" applyFill="1"/>
    <xf numFmtId="0" fontId="24" fillId="0" borderId="6" xfId="0" applyFont="1" applyBorder="1"/>
    <xf numFmtId="165" fontId="3" fillId="5" borderId="1" xfId="1" applyNumberFormat="1" applyFont="1" applyFill="1" applyBorder="1" applyAlignment="1">
      <alignment horizontal="center" textRotation="90" wrapText="1"/>
    </xf>
    <xf numFmtId="165" fontId="3" fillId="5" borderId="1" xfId="0" applyNumberFormat="1" applyFont="1" applyFill="1" applyBorder="1" applyAlignment="1">
      <alignment horizontal="center" textRotation="90" wrapText="1"/>
    </xf>
    <xf numFmtId="165" fontId="15" fillId="5" borderId="2" xfId="1" applyNumberFormat="1" applyFont="1" applyFill="1" applyBorder="1"/>
    <xf numFmtId="165" fontId="15" fillId="5" borderId="2" xfId="0" applyNumberFormat="1" applyFont="1" applyFill="1" applyBorder="1"/>
    <xf numFmtId="165" fontId="16" fillId="5" borderId="13" xfId="0" applyNumberFormat="1" applyFont="1" applyFill="1" applyBorder="1"/>
    <xf numFmtId="166" fontId="14" fillId="0" borderId="7" xfId="0" applyNumberFormat="1" applyFont="1" applyBorder="1"/>
    <xf numFmtId="166" fontId="16" fillId="0" borderId="5" xfId="0" applyNumberFormat="1" applyFont="1" applyBorder="1"/>
    <xf numFmtId="0" fontId="25" fillId="0" borderId="0" xfId="0" applyFont="1" applyFill="1"/>
    <xf numFmtId="0" fontId="15" fillId="3" borderId="2" xfId="0" applyFont="1" applyFill="1" applyBorder="1"/>
    <xf numFmtId="166" fontId="21" fillId="0" borderId="7" xfId="0" applyNumberFormat="1" applyFont="1" applyBorder="1"/>
    <xf numFmtId="167" fontId="2" fillId="0" borderId="2" xfId="0" applyNumberFormat="1" applyFont="1" applyFill="1" applyBorder="1"/>
    <xf numFmtId="0" fontId="26" fillId="0" borderId="24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6" fillId="0" borderId="26" xfId="0" applyFont="1" applyBorder="1" applyAlignment="1">
      <alignment vertical="top" wrapText="1"/>
    </xf>
    <xf numFmtId="0" fontId="26" fillId="0" borderId="27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27" fillId="0" borderId="27" xfId="0" applyFont="1" applyBorder="1" applyAlignment="1">
      <alignment vertical="top" wrapText="1"/>
    </xf>
    <xf numFmtId="17" fontId="27" fillId="0" borderId="27" xfId="0" applyNumberFormat="1" applyFont="1" applyBorder="1" applyAlignment="1">
      <alignment vertical="top" wrapText="1"/>
    </xf>
    <xf numFmtId="14" fontId="27" fillId="0" borderId="27" xfId="0" applyNumberFormat="1" applyFont="1" applyBorder="1" applyAlignment="1">
      <alignment vertical="top" wrapText="1"/>
    </xf>
    <xf numFmtId="166" fontId="28" fillId="6" borderId="20" xfId="0" applyNumberFormat="1" applyFont="1" applyFill="1" applyBorder="1"/>
    <xf numFmtId="166" fontId="29" fillId="6" borderId="20" xfId="0" applyNumberFormat="1" applyFont="1" applyFill="1" applyBorder="1"/>
    <xf numFmtId="0" fontId="16" fillId="0" borderId="0" xfId="0" applyFont="1" applyAlignment="1">
      <alignment horizontal="center"/>
    </xf>
    <xf numFmtId="0" fontId="28" fillId="0" borderId="21" xfId="0" applyFont="1" applyBorder="1"/>
    <xf numFmtId="0" fontId="30" fillId="0" borderId="0" xfId="0" applyFont="1" applyBorder="1"/>
    <xf numFmtId="0" fontId="30" fillId="0" borderId="0" xfId="0" applyFont="1"/>
    <xf numFmtId="166" fontId="30" fillId="6" borderId="22" xfId="0" applyNumberFormat="1" applyFont="1" applyFill="1" applyBorder="1"/>
    <xf numFmtId="0" fontId="4" fillId="0" borderId="23" xfId="0" applyFont="1" applyBorder="1" applyProtection="1"/>
    <xf numFmtId="0" fontId="10" fillId="0" borderId="23" xfId="0" applyFont="1" applyBorder="1" applyProtection="1"/>
    <xf numFmtId="0" fontId="10" fillId="0" borderId="23" xfId="0" applyFont="1" applyBorder="1" applyAlignment="1" applyProtection="1">
      <alignment wrapText="1"/>
    </xf>
    <xf numFmtId="0" fontId="4" fillId="0" borderId="0" xfId="0" applyFont="1" applyBorder="1" applyProtection="1"/>
    <xf numFmtId="0" fontId="2" fillId="0" borderId="22" xfId="0" applyFont="1" applyBorder="1"/>
    <xf numFmtId="166" fontId="28" fillId="0" borderId="21" xfId="0" applyNumberFormat="1" applyFont="1" applyBorder="1"/>
    <xf numFmtId="166" fontId="10" fillId="0" borderId="23" xfId="0" applyNumberFormat="1" applyFont="1" applyBorder="1" applyProtection="1"/>
    <xf numFmtId="166" fontId="10" fillId="0" borderId="23" xfId="0" applyNumberFormat="1" applyFont="1" applyBorder="1"/>
    <xf numFmtId="166" fontId="10" fillId="0" borderId="23" xfId="0" applyNumberFormat="1" applyFont="1" applyBorder="1" applyAlignment="1" applyProtection="1">
      <alignment wrapText="1"/>
    </xf>
    <xf numFmtId="0" fontId="13" fillId="0" borderId="2" xfId="0" applyFont="1" applyFill="1" applyBorder="1"/>
    <xf numFmtId="2" fontId="13" fillId="4" borderId="2" xfId="0" applyNumberFormat="1" applyFont="1" applyFill="1" applyBorder="1"/>
    <xf numFmtId="14" fontId="15" fillId="0" borderId="2" xfId="0" applyNumberFormat="1" applyFont="1" applyBorder="1" applyAlignment="1">
      <alignment horizontal="left"/>
    </xf>
    <xf numFmtId="168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/>
    <xf numFmtId="0" fontId="15" fillId="0" borderId="2" xfId="0" applyFont="1" applyBorder="1"/>
    <xf numFmtId="2" fontId="15" fillId="4" borderId="2" xfId="0" applyNumberFormat="1" applyFont="1" applyFill="1" applyBorder="1"/>
    <xf numFmtId="166" fontId="14" fillId="0" borderId="5" xfId="2" applyNumberFormat="1" applyFont="1" applyBorder="1"/>
    <xf numFmtId="44" fontId="21" fillId="0" borderId="7" xfId="2" applyNumberFormat="1" applyFont="1" applyBorder="1"/>
    <xf numFmtId="0" fontId="25" fillId="0" borderId="1" xfId="0" applyFont="1" applyBorder="1"/>
    <xf numFmtId="166" fontId="16" fillId="0" borderId="7" xfId="2" applyNumberFormat="1" applyFont="1" applyBorder="1"/>
    <xf numFmtId="0" fontId="12" fillId="0" borderId="0" xfId="0" applyFont="1"/>
    <xf numFmtId="0" fontId="15" fillId="5" borderId="15" xfId="0" applyFont="1" applyFill="1" applyBorder="1"/>
    <xf numFmtId="166" fontId="28" fillId="5" borderId="20" xfId="0" applyNumberFormat="1" applyFont="1" applyFill="1" applyBorder="1"/>
    <xf numFmtId="166" fontId="15" fillId="5" borderId="0" xfId="0" applyNumberFormat="1" applyFont="1" applyFill="1" applyBorder="1"/>
    <xf numFmtId="166" fontId="28" fillId="5" borderId="0" xfId="0" applyNumberFormat="1" applyFont="1" applyFill="1" applyBorder="1"/>
    <xf numFmtId="166" fontId="28" fillId="0" borderId="0" xfId="0" applyNumberFormat="1" applyFont="1"/>
    <xf numFmtId="44" fontId="28" fillId="0" borderId="0" xfId="0" applyNumberFormat="1" applyFont="1"/>
    <xf numFmtId="8" fontId="28" fillId="0" borderId="0" xfId="0" applyNumberFormat="1" applyFont="1"/>
    <xf numFmtId="0" fontId="15" fillId="6" borderId="16" xfId="0" applyFont="1" applyFill="1" applyBorder="1"/>
    <xf numFmtId="166" fontId="28" fillId="6" borderId="19" xfId="0" applyNumberFormat="1" applyFont="1" applyFill="1" applyBorder="1"/>
    <xf numFmtId="166" fontId="28" fillId="6" borderId="0" xfId="0" applyNumberFormat="1" applyFont="1" applyFill="1" applyBorder="1"/>
    <xf numFmtId="44" fontId="28" fillId="6" borderId="0" xfId="0" applyNumberFormat="1" applyFont="1" applyFill="1"/>
    <xf numFmtId="166" fontId="28" fillId="6" borderId="0" xfId="0" applyNumberFormat="1" applyFont="1" applyFill="1"/>
    <xf numFmtId="8" fontId="28" fillId="6" borderId="0" xfId="0" applyNumberFormat="1" applyFont="1" applyFill="1"/>
    <xf numFmtId="164" fontId="13" fillId="0" borderId="2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26" fillId="0" borderId="25" xfId="0" applyNumberFormat="1" applyFont="1" applyBorder="1" applyAlignment="1">
      <alignment vertical="top" wrapText="1"/>
    </xf>
    <xf numFmtId="44" fontId="26" fillId="0" borderId="27" xfId="0" applyNumberFormat="1" applyFont="1" applyBorder="1" applyAlignment="1">
      <alignment vertical="top" wrapText="1"/>
    </xf>
    <xf numFmtId="44" fontId="27" fillId="0" borderId="27" xfId="0" applyNumberFormat="1" applyFont="1" applyBorder="1" applyAlignment="1">
      <alignment horizontal="right" vertical="top" wrapText="1"/>
    </xf>
    <xf numFmtId="44" fontId="26" fillId="0" borderId="27" xfId="0" applyNumberFormat="1" applyFont="1" applyBorder="1" applyAlignment="1">
      <alignment horizontal="right" vertical="top" wrapText="1"/>
    </xf>
    <xf numFmtId="0" fontId="25" fillId="0" borderId="5" xfId="0" applyFont="1" applyBorder="1"/>
    <xf numFmtId="0" fontId="25" fillId="0" borderId="7" xfId="0" applyFont="1" applyBorder="1"/>
    <xf numFmtId="0" fontId="25" fillId="0" borderId="23" xfId="0" applyFont="1" applyBorder="1"/>
    <xf numFmtId="0" fontId="25" fillId="0" borderId="7" xfId="0" applyFont="1" applyFill="1" applyBorder="1"/>
    <xf numFmtId="0" fontId="13" fillId="0" borderId="14" xfId="0" applyFont="1" applyFill="1" applyBorder="1" applyAlignment="1">
      <alignment wrapText="1"/>
    </xf>
    <xf numFmtId="166" fontId="33" fillId="6" borderId="0" xfId="0" applyNumberFormat="1" applyFont="1" applyFill="1"/>
    <xf numFmtId="166" fontId="34" fillId="6" borderId="0" xfId="0" applyNumberFormat="1" applyFont="1" applyFill="1"/>
    <xf numFmtId="166" fontId="35" fillId="0" borderId="0" xfId="0" applyNumberFormat="1" applyFont="1"/>
    <xf numFmtId="166" fontId="36" fillId="0" borderId="0" xfId="0" applyNumberFormat="1" applyFont="1" applyBorder="1" applyProtection="1"/>
    <xf numFmtId="166" fontId="37" fillId="0" borderId="0" xfId="0" applyNumberFormat="1" applyFont="1" applyBorder="1" applyAlignment="1" applyProtection="1">
      <alignment horizontal="right"/>
    </xf>
    <xf numFmtId="166" fontId="38" fillId="0" borderId="0" xfId="0" applyNumberFormat="1" applyFont="1" applyAlignment="1">
      <alignment horizontal="right"/>
    </xf>
    <xf numFmtId="166" fontId="36" fillId="0" borderId="12" xfId="0" applyNumberFormat="1" applyFont="1" applyBorder="1"/>
    <xf numFmtId="166" fontId="36" fillId="6" borderId="17" xfId="0" applyNumberFormat="1" applyFont="1" applyFill="1" applyBorder="1"/>
    <xf numFmtId="166" fontId="36" fillId="5" borderId="17" xfId="0" applyNumberFormat="1" applyFont="1" applyFill="1" applyBorder="1"/>
    <xf numFmtId="166" fontId="36" fillId="6" borderId="18" xfId="0" applyNumberFormat="1" applyFont="1" applyFill="1" applyBorder="1"/>
    <xf numFmtId="0" fontId="34" fillId="0" borderId="13" xfId="0" applyFont="1" applyBorder="1"/>
    <xf numFmtId="166" fontId="34" fillId="0" borderId="0" xfId="0" applyNumberFormat="1" applyFont="1"/>
    <xf numFmtId="166" fontId="40" fillId="0" borderId="0" xfId="0" applyNumberFormat="1" applyFont="1"/>
    <xf numFmtId="2" fontId="12" fillId="5" borderId="13" xfId="0" applyNumberFormat="1" applyFont="1" applyFill="1" applyBorder="1"/>
    <xf numFmtId="0" fontId="15" fillId="5" borderId="2" xfId="0" applyFont="1" applyFill="1" applyBorder="1"/>
    <xf numFmtId="0" fontId="27" fillId="0" borderId="28" xfId="0" applyFont="1" applyFill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/>
    <xf numFmtId="166" fontId="25" fillId="0" borderId="1" xfId="0" applyNumberFormat="1" applyFont="1" applyBorder="1"/>
    <xf numFmtId="166" fontId="25" fillId="0" borderId="23" xfId="0" applyNumberFormat="1" applyFont="1" applyBorder="1"/>
    <xf numFmtId="0" fontId="34" fillId="0" borderId="10" xfId="0" applyFont="1" applyBorder="1"/>
    <xf numFmtId="166" fontId="34" fillId="0" borderId="13" xfId="0" applyNumberFormat="1" applyFont="1" applyBorder="1"/>
    <xf numFmtId="0" fontId="41" fillId="0" borderId="1" xfId="0" applyFont="1" applyBorder="1"/>
    <xf numFmtId="0" fontId="25" fillId="0" borderId="23" xfId="0" applyFont="1" applyFill="1" applyBorder="1"/>
    <xf numFmtId="166" fontId="25" fillId="0" borderId="23" xfId="0" applyNumberFormat="1" applyFont="1" applyFill="1" applyBorder="1"/>
    <xf numFmtId="0" fontId="25" fillId="0" borderId="0" xfId="0" applyFont="1"/>
    <xf numFmtId="0" fontId="42" fillId="0" borderId="0" xfId="0" applyFont="1"/>
    <xf numFmtId="0" fontId="13" fillId="0" borderId="0" xfId="0" applyFont="1"/>
    <xf numFmtId="0" fontId="25" fillId="0" borderId="0" xfId="0" applyFont="1" applyBorder="1"/>
    <xf numFmtId="166" fontId="44" fillId="0" borderId="0" xfId="0" applyNumberFormat="1" applyFont="1"/>
    <xf numFmtId="0" fontId="45" fillId="0" borderId="0" xfId="0" applyFont="1"/>
    <xf numFmtId="166" fontId="45" fillId="0" borderId="0" xfId="0" applyNumberFormat="1" applyFont="1"/>
    <xf numFmtId="166" fontId="12" fillId="0" borderId="0" xfId="0" applyNumberFormat="1" applyFont="1"/>
    <xf numFmtId="0" fontId="27" fillId="0" borderId="28" xfId="0" applyFont="1" applyBorder="1" applyAlignment="1">
      <alignment vertical="top" wrapText="1"/>
    </xf>
    <xf numFmtId="166" fontId="25" fillId="0" borderId="5" xfId="0" applyNumberFormat="1" applyFont="1" applyBorder="1"/>
    <xf numFmtId="166" fontId="25" fillId="0" borderId="7" xfId="0" applyNumberFormat="1" applyFont="1" applyBorder="1"/>
    <xf numFmtId="166" fontId="34" fillId="0" borderId="10" xfId="0" applyNumberFormat="1" applyFont="1" applyBorder="1"/>
    <xf numFmtId="166" fontId="31" fillId="0" borderId="13" xfId="0" applyNumberFormat="1" applyFont="1" applyBorder="1"/>
    <xf numFmtId="0" fontId="41" fillId="0" borderId="5" xfId="0" applyFont="1" applyBorder="1"/>
    <xf numFmtId="166" fontId="46" fillId="0" borderId="0" xfId="0" applyNumberFormat="1" applyFont="1"/>
    <xf numFmtId="165" fontId="0" fillId="0" borderId="0" xfId="0" applyNumberFormat="1" applyFont="1"/>
    <xf numFmtId="168" fontId="15" fillId="0" borderId="2" xfId="0" applyNumberFormat="1" applyFont="1" applyBorder="1" applyAlignment="1">
      <alignment horizontal="left"/>
    </xf>
    <xf numFmtId="164" fontId="15" fillId="0" borderId="2" xfId="0" applyNumberFormat="1" applyFont="1" applyFill="1" applyBorder="1" applyAlignment="1">
      <alignment horizontal="left" vertical="top" wrapText="1"/>
    </xf>
    <xf numFmtId="0" fontId="15" fillId="0" borderId="2" xfId="0" applyFont="1" applyFill="1" applyBorder="1"/>
    <xf numFmtId="167" fontId="15" fillId="0" borderId="2" xfId="0" applyNumberFormat="1" applyFont="1" applyFill="1" applyBorder="1"/>
    <xf numFmtId="165" fontId="15" fillId="4" borderId="2" xfId="0" applyNumberFormat="1" applyFont="1" applyFill="1" applyBorder="1"/>
    <xf numFmtId="165" fontId="15" fillId="0" borderId="1" xfId="1" applyNumberFormat="1" applyFont="1" applyBorder="1" applyAlignment="1">
      <alignment horizontal="center" textRotation="90" wrapText="1"/>
    </xf>
    <xf numFmtId="2" fontId="15" fillId="5" borderId="2" xfId="0" applyNumberFormat="1" applyFont="1" applyFill="1" applyBorder="1" applyAlignment="1">
      <alignment horizontal="center" wrapText="1"/>
    </xf>
    <xf numFmtId="165" fontId="15" fillId="5" borderId="1" xfId="0" applyNumberFormat="1" applyFont="1" applyFill="1" applyBorder="1" applyAlignment="1">
      <alignment horizontal="center" textRotation="90" wrapText="1"/>
    </xf>
    <xf numFmtId="165" fontId="15" fillId="5" borderId="1" xfId="1" applyNumberFormat="1" applyFont="1" applyFill="1" applyBorder="1" applyAlignment="1">
      <alignment horizontal="center" textRotation="90" wrapText="1"/>
    </xf>
    <xf numFmtId="0" fontId="4" fillId="0" borderId="0" xfId="0" applyFont="1" applyFill="1" applyAlignment="1">
      <alignment vertical="center" wrapText="1"/>
    </xf>
    <xf numFmtId="2" fontId="15" fillId="0" borderId="2" xfId="0" applyNumberFormat="1" applyFont="1" applyBorder="1"/>
    <xf numFmtId="0" fontId="15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left"/>
    </xf>
    <xf numFmtId="0" fontId="15" fillId="0" borderId="0" xfId="0" applyFont="1" applyFill="1" applyAlignment="1">
      <alignment vertical="center" wrapText="1"/>
    </xf>
    <xf numFmtId="0" fontId="15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/>
    </xf>
    <xf numFmtId="6" fontId="15" fillId="0" borderId="2" xfId="0" applyNumberFormat="1" applyFont="1" applyBorder="1"/>
    <xf numFmtId="165" fontId="3" fillId="0" borderId="2" xfId="0" applyNumberFormat="1" applyFont="1" applyBorder="1" applyAlignment="1">
      <alignment horizontal="center" textRotation="90" wrapText="1"/>
    </xf>
    <xf numFmtId="165" fontId="3" fillId="0" borderId="2" xfId="1" applyNumberFormat="1" applyFont="1" applyBorder="1" applyAlignment="1">
      <alignment horizontal="center" textRotation="90" wrapText="1"/>
    </xf>
    <xf numFmtId="0" fontId="0" fillId="0" borderId="2" xfId="0" applyBorder="1"/>
    <xf numFmtId="164" fontId="16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165" fontId="16" fillId="4" borderId="2" xfId="0" applyNumberFormat="1" applyFont="1" applyFill="1" applyBorder="1"/>
    <xf numFmtId="165" fontId="16" fillId="0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/>
    </xf>
    <xf numFmtId="164" fontId="15" fillId="2" borderId="2" xfId="0" applyNumberFormat="1" applyFont="1" applyFill="1" applyBorder="1" applyAlignment="1"/>
    <xf numFmtId="164" fontId="16" fillId="2" borderId="2" xfId="0" applyNumberFormat="1" applyFont="1" applyFill="1" applyBorder="1" applyAlignment="1"/>
    <xf numFmtId="164" fontId="20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165" fontId="18" fillId="0" borderId="2" xfId="1" applyNumberFormat="1" applyFont="1" applyBorder="1" applyAlignment="1">
      <alignment horizontal="center" vertical="center" wrapText="1"/>
    </xf>
    <xf numFmtId="165" fontId="20" fillId="4" borderId="2" xfId="0" applyNumberFormat="1" applyFont="1" applyFill="1" applyBorder="1" applyAlignment="1">
      <alignment horizontal="right" vertical="center" wrapText="1"/>
    </xf>
    <xf numFmtId="165" fontId="18" fillId="0" borderId="2" xfId="1" applyNumberFormat="1" applyFont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left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right" vertical="center" wrapText="1"/>
    </xf>
    <xf numFmtId="0" fontId="14" fillId="0" borderId="2" xfId="0" applyFont="1" applyBorder="1"/>
    <xf numFmtId="0" fontId="25" fillId="0" borderId="2" xfId="0" applyFont="1" applyFill="1" applyBorder="1" applyAlignment="1">
      <alignment horizontal="left"/>
    </xf>
    <xf numFmtId="0" fontId="25" fillId="0" borderId="2" xfId="0" applyFont="1" applyFill="1" applyBorder="1"/>
    <xf numFmtId="165" fontId="25" fillId="0" borderId="2" xfId="0" applyNumberFormat="1" applyFont="1" applyFill="1" applyBorder="1"/>
    <xf numFmtId="165" fontId="25" fillId="0" borderId="2" xfId="1" applyNumberFormat="1" applyFont="1" applyBorder="1"/>
    <xf numFmtId="165" fontId="25" fillId="0" borderId="2" xfId="0" applyNumberFormat="1" applyFont="1" applyBorder="1"/>
    <xf numFmtId="165" fontId="4" fillId="3" borderId="2" xfId="0" applyNumberFormat="1" applyFont="1" applyFill="1" applyBorder="1"/>
    <xf numFmtId="164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165" fontId="3" fillId="0" borderId="2" xfId="1" applyNumberFormat="1" applyFont="1" applyBorder="1" applyAlignment="1">
      <alignment horizontal="center" vertical="center" textRotation="90" wrapText="1"/>
    </xf>
    <xf numFmtId="165" fontId="0" fillId="4" borderId="2" xfId="0" applyNumberFormat="1" applyFill="1" applyBorder="1"/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4" borderId="0" xfId="0" applyNumberFormat="1" applyFill="1" applyBorder="1"/>
    <xf numFmtId="0" fontId="25" fillId="0" borderId="2" xfId="0" applyFont="1" applyBorder="1"/>
    <xf numFmtId="165" fontId="25" fillId="4" borderId="2" xfId="0" applyNumberFormat="1" applyFont="1" applyFill="1" applyBorder="1"/>
    <xf numFmtId="164" fontId="15" fillId="0" borderId="2" xfId="0" applyNumberFormat="1" applyFont="1" applyFill="1" applyBorder="1" applyAlignment="1">
      <alignment horizontal="left"/>
    </xf>
    <xf numFmtId="165" fontId="15" fillId="0" borderId="2" xfId="0" applyNumberFormat="1" applyFont="1" applyFill="1" applyBorder="1"/>
    <xf numFmtId="165" fontId="25" fillId="0" borderId="0" xfId="0" applyNumberFormat="1" applyFont="1"/>
    <xf numFmtId="0" fontId="12" fillId="0" borderId="0" xfId="0" applyFont="1" applyAlignment="1">
      <alignment horizontal="center" wrapText="1"/>
    </xf>
    <xf numFmtId="0" fontId="31" fillId="0" borderId="7" xfId="0" applyFont="1" applyBorder="1" applyAlignment="1">
      <alignment horizont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0" fillId="0" borderId="1" xfId="0" applyBorder="1"/>
    <xf numFmtId="0" fontId="13" fillId="0" borderId="5" xfId="0" applyFont="1" applyBorder="1"/>
    <xf numFmtId="0" fontId="0" fillId="0" borderId="23" xfId="0" applyBorder="1"/>
    <xf numFmtId="0" fontId="13" fillId="0" borderId="7" xfId="0" applyFont="1" applyBorder="1"/>
    <xf numFmtId="0" fontId="25" fillId="0" borderId="6" xfId="0" applyFont="1" applyFill="1" applyBorder="1"/>
    <xf numFmtId="166" fontId="12" fillId="0" borderId="13" xfId="0" applyNumberFormat="1" applyFont="1" applyBorder="1"/>
    <xf numFmtId="166" fontId="31" fillId="0" borderId="10" xfId="0" applyNumberFormat="1" applyFont="1" applyBorder="1"/>
    <xf numFmtId="166" fontId="32" fillId="0" borderId="10" xfId="0" applyNumberFormat="1" applyFont="1" applyBorder="1"/>
    <xf numFmtId="166" fontId="31" fillId="0" borderId="7" xfId="0" applyNumberFormat="1" applyFont="1" applyBorder="1"/>
    <xf numFmtId="166" fontId="12" fillId="0" borderId="23" xfId="0" applyNumberFormat="1" applyFont="1" applyBorder="1"/>
    <xf numFmtId="166" fontId="31" fillId="0" borderId="23" xfId="0" applyNumberFormat="1" applyFont="1" applyBorder="1"/>
    <xf numFmtId="166" fontId="32" fillId="0" borderId="7" xfId="0" applyNumberFormat="1" applyFont="1" applyBorder="1"/>
    <xf numFmtId="166" fontId="46" fillId="0" borderId="7" xfId="0" applyNumberFormat="1" applyFont="1" applyBorder="1"/>
    <xf numFmtId="166" fontId="48" fillId="0" borderId="23" xfId="0" applyNumberFormat="1" applyFont="1" applyBorder="1"/>
    <xf numFmtId="166" fontId="46" fillId="0" borderId="23" xfId="0" applyNumberFormat="1" applyFont="1" applyBorder="1"/>
    <xf numFmtId="166" fontId="43" fillId="0" borderId="7" xfId="0" applyNumberFormat="1" applyFont="1" applyBorder="1"/>
    <xf numFmtId="0" fontId="0" fillId="0" borderId="7" xfId="0" applyBorder="1"/>
    <xf numFmtId="0" fontId="39" fillId="0" borderId="0" xfId="0" applyFont="1" applyAlignment="1">
      <alignment wrapText="1"/>
    </xf>
    <xf numFmtId="0" fontId="13" fillId="0" borderId="0" xfId="0" applyFont="1" applyBorder="1"/>
    <xf numFmtId="2" fontId="3" fillId="5" borderId="2" xfId="1" applyNumberFormat="1" applyFont="1" applyFill="1" applyBorder="1" applyAlignment="1">
      <alignment horizontal="center" wrapText="1"/>
    </xf>
    <xf numFmtId="0" fontId="47" fillId="0" borderId="2" xfId="0" applyFont="1" applyBorder="1" applyAlignment="1">
      <alignment horizontal="left"/>
    </xf>
    <xf numFmtId="0" fontId="47" fillId="0" borderId="2" xfId="0" applyFont="1" applyFill="1" applyBorder="1"/>
    <xf numFmtId="0" fontId="47" fillId="0" borderId="2" xfId="0" applyFont="1" applyFill="1" applyBorder="1" applyAlignment="1">
      <alignment wrapText="1"/>
    </xf>
    <xf numFmtId="2" fontId="47" fillId="0" borderId="2" xfId="0" applyNumberFormat="1" applyFont="1" applyBorder="1"/>
    <xf numFmtId="2" fontId="47" fillId="4" borderId="2" xfId="0" applyNumberFormat="1" applyFont="1" applyFill="1" applyBorder="1"/>
    <xf numFmtId="0" fontId="0" fillId="0" borderId="0" xfId="0" applyAlignment="1">
      <alignment horizontal="left"/>
    </xf>
    <xf numFmtId="0" fontId="0" fillId="4" borderId="2" xfId="0" applyFill="1" applyBorder="1"/>
    <xf numFmtId="166" fontId="19" fillId="0" borderId="5" xfId="2" applyNumberFormat="1" applyFont="1" applyBorder="1"/>
    <xf numFmtId="164" fontId="4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2" fontId="4" fillId="0" borderId="2" xfId="0" applyNumberFormat="1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Alignment="1"/>
    <xf numFmtId="0" fontId="15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0</xdr:row>
          <xdr:rowOff>99060</xdr:rowOff>
        </xdr:from>
        <xdr:to>
          <xdr:col>9</xdr:col>
          <xdr:colOff>182880</xdr:colOff>
          <xdr:row>31</xdr:row>
          <xdr:rowOff>30480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94"/>
  <sheetViews>
    <sheetView tabSelected="1" view="pageLayout" topLeftCell="C39" zoomScale="130" zoomScalePageLayoutView="130" workbookViewId="0">
      <selection activeCell="W7" sqref="W7"/>
    </sheetView>
  </sheetViews>
  <sheetFormatPr defaultColWidth="9.109375" defaultRowHeight="14.4" x14ac:dyDescent="0.3"/>
  <cols>
    <col min="1" max="1" width="12.6640625" style="9" customWidth="1"/>
    <col min="2" max="2" width="10.109375" style="10" customWidth="1"/>
    <col min="3" max="3" width="19.6640625" style="5" customWidth="1"/>
    <col min="4" max="4" width="30.33203125" style="5" customWidth="1"/>
    <col min="5" max="5" width="10.33203125" style="5" customWidth="1"/>
    <col min="6" max="6" width="9.88671875" style="11" customWidth="1"/>
    <col min="7" max="7" width="11.21875" style="11" customWidth="1"/>
    <col min="8" max="8" width="8.21875" style="11" customWidth="1"/>
    <col min="9" max="11" width="9.21875" style="22" customWidth="1"/>
    <col min="12" max="12" width="8.21875" style="22" customWidth="1"/>
    <col min="13" max="13" width="9.44140625" style="22" customWidth="1"/>
    <col min="14" max="14" width="8.88671875" style="22" customWidth="1"/>
    <col min="15" max="16" width="8.21875" style="17" customWidth="1"/>
    <col min="17" max="17" width="8.6640625" style="17" customWidth="1"/>
    <col min="18" max="18" width="7.77734375" style="17" customWidth="1"/>
    <col min="19" max="19" width="9.5546875" style="5" customWidth="1"/>
    <col min="20" max="20" width="8.109375" style="5" customWidth="1"/>
    <col min="21" max="21" width="10.88671875" style="17" customWidth="1"/>
    <col min="22" max="22" width="9.77734375" style="5" customWidth="1"/>
    <col min="23" max="23" width="8.33203125" style="5" customWidth="1"/>
    <col min="24" max="24" width="7.109375" style="5" customWidth="1"/>
    <col min="25" max="25" width="9.33203125" style="5" bestFit="1" customWidth="1"/>
    <col min="26" max="16384" width="9.109375" style="5"/>
  </cols>
  <sheetData>
    <row r="1" spans="1:227" s="1" customFormat="1" ht="57.75" customHeight="1" x14ac:dyDescent="0.3">
      <c r="A1" s="253" t="s">
        <v>29</v>
      </c>
      <c r="B1" s="254" t="s">
        <v>5</v>
      </c>
      <c r="C1" s="254" t="s">
        <v>6</v>
      </c>
      <c r="D1" s="254" t="s">
        <v>7</v>
      </c>
      <c r="E1" s="255" t="s">
        <v>43</v>
      </c>
      <c r="F1" s="256" t="s">
        <v>8</v>
      </c>
      <c r="G1" s="257" t="s">
        <v>42</v>
      </c>
      <c r="H1" s="257" t="s">
        <v>64</v>
      </c>
      <c r="I1" s="257" t="s">
        <v>37</v>
      </c>
      <c r="J1" s="257" t="s">
        <v>52</v>
      </c>
      <c r="K1" s="257" t="s">
        <v>278</v>
      </c>
      <c r="L1" s="257" t="s">
        <v>25</v>
      </c>
      <c r="M1" s="257" t="s">
        <v>69</v>
      </c>
      <c r="N1" s="257" t="s">
        <v>60</v>
      </c>
      <c r="O1" s="257" t="s">
        <v>3</v>
      </c>
      <c r="P1" s="257" t="s">
        <v>27</v>
      </c>
      <c r="Q1" s="257" t="s">
        <v>61</v>
      </c>
      <c r="R1" s="257" t="s">
        <v>62</v>
      </c>
      <c r="S1" s="257" t="s">
        <v>63</v>
      </c>
      <c r="T1" s="257" t="s">
        <v>71</v>
      </c>
      <c r="U1" s="257" t="s">
        <v>70</v>
      </c>
      <c r="V1" s="257" t="s">
        <v>28</v>
      </c>
      <c r="W1" s="257" t="s">
        <v>15</v>
      </c>
      <c r="X1" s="105" t="s">
        <v>44</v>
      </c>
    </row>
    <row r="2" spans="1:227" s="232" customFormat="1" ht="12.6" customHeight="1" x14ac:dyDescent="0.3">
      <c r="A2" s="224" t="s">
        <v>164</v>
      </c>
      <c r="B2" s="258">
        <v>858</v>
      </c>
      <c r="C2" s="258" t="s">
        <v>165</v>
      </c>
      <c r="D2" s="258" t="s">
        <v>166</v>
      </c>
      <c r="E2" s="259">
        <v>71.94</v>
      </c>
      <c r="F2" s="260">
        <v>431.64</v>
      </c>
      <c r="G2" s="244"/>
      <c r="H2" s="244"/>
      <c r="I2" s="244"/>
      <c r="J2" s="244"/>
      <c r="K2" s="244"/>
      <c r="L2" s="244"/>
      <c r="M2" s="244"/>
      <c r="N2" s="244">
        <v>431.64</v>
      </c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  <c r="GV2" s="236"/>
      <c r="GW2" s="236"/>
      <c r="GX2" s="236"/>
      <c r="GY2" s="236"/>
      <c r="GZ2" s="236"/>
      <c r="HA2" s="236"/>
      <c r="HB2" s="236"/>
      <c r="HC2" s="236"/>
      <c r="HD2" s="236"/>
      <c r="HE2" s="236"/>
      <c r="HF2" s="236"/>
      <c r="HG2" s="236"/>
      <c r="HH2" s="236"/>
      <c r="HI2" s="236"/>
      <c r="HJ2" s="236"/>
      <c r="HK2" s="236"/>
      <c r="HL2" s="236"/>
      <c r="HM2" s="236"/>
      <c r="HN2" s="236"/>
      <c r="HO2" s="236"/>
      <c r="HP2" s="236"/>
      <c r="HQ2" s="236"/>
      <c r="HR2" s="236"/>
      <c r="HS2" s="236"/>
    </row>
    <row r="3" spans="1:227" s="232" customFormat="1" ht="12.6" customHeight="1" x14ac:dyDescent="0.3">
      <c r="A3" s="224" t="s">
        <v>172</v>
      </c>
      <c r="B3" s="258" t="s">
        <v>118</v>
      </c>
      <c r="C3" s="258" t="s">
        <v>119</v>
      </c>
      <c r="D3" s="258" t="s">
        <v>155</v>
      </c>
      <c r="E3" s="259"/>
      <c r="F3" s="260">
        <v>177.77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>
        <v>177.77</v>
      </c>
      <c r="V3" s="244"/>
      <c r="W3" s="244"/>
      <c r="X3" s="244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</row>
    <row r="4" spans="1:227" s="232" customFormat="1" ht="12.6" customHeight="1" x14ac:dyDescent="0.3">
      <c r="A4" s="224" t="s">
        <v>174</v>
      </c>
      <c r="B4" s="258" t="s">
        <v>175</v>
      </c>
      <c r="C4" s="258" t="s">
        <v>176</v>
      </c>
      <c r="D4" s="258" t="s">
        <v>177</v>
      </c>
      <c r="E4" s="259"/>
      <c r="F4" s="260">
        <v>381.9</v>
      </c>
      <c r="G4" s="277">
        <v>381.9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</row>
    <row r="5" spans="1:227" s="32" customFormat="1" ht="11.4" customHeight="1" x14ac:dyDescent="0.3">
      <c r="A5" s="148" t="s">
        <v>181</v>
      </c>
      <c r="B5" s="237" t="s">
        <v>118</v>
      </c>
      <c r="C5" s="225" t="s">
        <v>119</v>
      </c>
      <c r="D5" s="234" t="s">
        <v>155</v>
      </c>
      <c r="E5" s="233"/>
      <c r="F5" s="152">
        <v>172.03</v>
      </c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>
        <v>172.03</v>
      </c>
      <c r="V5" s="261"/>
      <c r="W5" s="261"/>
      <c r="X5" s="26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</row>
    <row r="6" spans="1:227" s="32" customFormat="1" ht="11.4" customHeight="1" x14ac:dyDescent="0.3">
      <c r="A6" s="148" t="s">
        <v>183</v>
      </c>
      <c r="B6" s="237">
        <v>860</v>
      </c>
      <c r="C6" s="225" t="s">
        <v>176</v>
      </c>
      <c r="D6" s="234" t="s">
        <v>184</v>
      </c>
      <c r="E6" s="233"/>
      <c r="F6" s="152">
        <v>312</v>
      </c>
      <c r="G6" s="261"/>
      <c r="H6" s="261"/>
      <c r="I6" s="261">
        <v>312</v>
      </c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</row>
    <row r="7" spans="1:227" s="32" customFormat="1" ht="11.4" customHeight="1" x14ac:dyDescent="0.3">
      <c r="A7" s="148" t="s">
        <v>183</v>
      </c>
      <c r="B7" s="237">
        <v>861</v>
      </c>
      <c r="C7" s="225" t="s">
        <v>185</v>
      </c>
      <c r="D7" s="234" t="s">
        <v>186</v>
      </c>
      <c r="E7" s="233"/>
      <c r="F7" s="152">
        <v>79.5</v>
      </c>
      <c r="G7" s="151"/>
      <c r="H7" s="151"/>
      <c r="I7" s="151"/>
      <c r="J7" s="151"/>
      <c r="K7" s="151"/>
      <c r="L7" s="151"/>
      <c r="M7" s="151"/>
      <c r="N7" s="151"/>
      <c r="O7" s="151"/>
      <c r="P7" s="151">
        <v>79.5</v>
      </c>
      <c r="Q7" s="151"/>
      <c r="R7" s="151"/>
      <c r="S7" s="151"/>
      <c r="T7" s="151"/>
      <c r="U7" s="151"/>
      <c r="V7" s="151"/>
      <c r="W7" s="151"/>
      <c r="X7" s="15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</row>
    <row r="8" spans="1:227" s="32" customFormat="1" ht="11.4" customHeight="1" x14ac:dyDescent="0.3">
      <c r="A8" s="148" t="s">
        <v>183</v>
      </c>
      <c r="B8" s="237">
        <v>862</v>
      </c>
      <c r="C8" s="225" t="s">
        <v>187</v>
      </c>
      <c r="D8" s="234" t="s">
        <v>188</v>
      </c>
      <c r="E8" s="233">
        <v>135</v>
      </c>
      <c r="F8" s="152">
        <v>830</v>
      </c>
      <c r="G8" s="261"/>
      <c r="H8" s="261"/>
      <c r="I8" s="261"/>
      <c r="J8" s="261"/>
      <c r="K8" s="261"/>
      <c r="L8" s="261"/>
      <c r="M8" s="261">
        <v>830</v>
      </c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</row>
    <row r="9" spans="1:227" s="32" customFormat="1" ht="11.4" customHeight="1" x14ac:dyDescent="0.3">
      <c r="A9" s="148" t="s">
        <v>183</v>
      </c>
      <c r="B9" s="237">
        <v>863</v>
      </c>
      <c r="C9" s="225" t="s">
        <v>189</v>
      </c>
      <c r="D9" s="234" t="s">
        <v>190</v>
      </c>
      <c r="E9" s="233">
        <v>25.2</v>
      </c>
      <c r="F9" s="152">
        <v>151.19999999999999</v>
      </c>
      <c r="G9" s="261"/>
      <c r="H9" s="261"/>
      <c r="I9" s="261"/>
      <c r="J9" s="261"/>
      <c r="K9" s="261"/>
      <c r="L9" s="261"/>
      <c r="M9" s="261"/>
      <c r="N9" s="261">
        <v>151.19999999999999</v>
      </c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</row>
    <row r="10" spans="1:227" s="32" customFormat="1" ht="11.4" customHeight="1" x14ac:dyDescent="0.3">
      <c r="A10" s="148" t="s">
        <v>183</v>
      </c>
      <c r="B10" s="237">
        <v>864</v>
      </c>
      <c r="C10" s="225" t="s">
        <v>191</v>
      </c>
      <c r="D10" s="234" t="s">
        <v>192</v>
      </c>
      <c r="E10" s="233"/>
      <c r="F10" s="152">
        <v>274.06</v>
      </c>
      <c r="G10" s="261"/>
      <c r="H10" s="261"/>
      <c r="I10" s="261"/>
      <c r="J10" s="261"/>
      <c r="K10" s="261"/>
      <c r="L10" s="261"/>
      <c r="M10" s="261"/>
      <c r="N10" s="261">
        <v>274.06</v>
      </c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</row>
    <row r="11" spans="1:227" s="32" customFormat="1" ht="11.4" customHeight="1" x14ac:dyDescent="0.3">
      <c r="A11" s="148" t="s">
        <v>183</v>
      </c>
      <c r="B11" s="237">
        <v>865</v>
      </c>
      <c r="C11" s="225" t="s">
        <v>193</v>
      </c>
      <c r="D11" s="234" t="s">
        <v>194</v>
      </c>
      <c r="E11" s="233"/>
      <c r="F11" s="152">
        <v>9.4</v>
      </c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>
        <v>9.4</v>
      </c>
      <c r="R11" s="261"/>
      <c r="S11" s="261"/>
      <c r="T11" s="261"/>
      <c r="U11" s="261"/>
      <c r="V11" s="261"/>
      <c r="W11" s="261"/>
      <c r="X11" s="26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</row>
    <row r="12" spans="1:227" s="32" customFormat="1" ht="11.4" customHeight="1" x14ac:dyDescent="0.3">
      <c r="A12" s="148" t="s">
        <v>183</v>
      </c>
      <c r="B12" s="237">
        <v>866</v>
      </c>
      <c r="C12" s="225" t="s">
        <v>195</v>
      </c>
      <c r="D12" s="234" t="s">
        <v>196</v>
      </c>
      <c r="E12" s="233"/>
      <c r="F12" s="152">
        <v>300</v>
      </c>
      <c r="G12" s="261"/>
      <c r="H12" s="261"/>
      <c r="I12" s="261"/>
      <c r="J12" s="261"/>
      <c r="K12" s="261"/>
      <c r="L12" s="261"/>
      <c r="M12" s="261">
        <v>300</v>
      </c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</row>
    <row r="13" spans="1:227" s="32" customFormat="1" ht="11.4" customHeight="1" x14ac:dyDescent="0.3">
      <c r="A13" s="148" t="s">
        <v>183</v>
      </c>
      <c r="B13" s="237">
        <v>867</v>
      </c>
      <c r="C13" s="225" t="s">
        <v>176</v>
      </c>
      <c r="D13" s="234" t="s">
        <v>197</v>
      </c>
      <c r="E13" s="233"/>
      <c r="F13" s="152">
        <v>101.84</v>
      </c>
      <c r="G13" s="261">
        <v>101.84</v>
      </c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</row>
    <row r="14" spans="1:227" s="32" customFormat="1" ht="11.4" customHeight="1" x14ac:dyDescent="0.3">
      <c r="A14" s="148" t="s">
        <v>202</v>
      </c>
      <c r="B14" s="237" t="s">
        <v>203</v>
      </c>
      <c r="C14" s="225" t="s">
        <v>176</v>
      </c>
      <c r="D14" s="234" t="s">
        <v>204</v>
      </c>
      <c r="E14" s="233"/>
      <c r="F14" s="152">
        <v>381.9</v>
      </c>
      <c r="G14" s="261">
        <v>381.9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</row>
    <row r="15" spans="1:227" s="32" customFormat="1" ht="11.4" customHeight="1" x14ac:dyDescent="0.3">
      <c r="A15" s="148" t="s">
        <v>198</v>
      </c>
      <c r="B15" s="237" t="s">
        <v>118</v>
      </c>
      <c r="C15" s="225" t="s">
        <v>119</v>
      </c>
      <c r="D15" s="234" t="s">
        <v>155</v>
      </c>
      <c r="E15" s="233"/>
      <c r="F15" s="152">
        <v>177.77</v>
      </c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>
        <v>177.77</v>
      </c>
      <c r="V15" s="261"/>
      <c r="W15" s="261"/>
      <c r="X15" s="26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</row>
    <row r="16" spans="1:227" s="32" customFormat="1" ht="11.4" customHeight="1" x14ac:dyDescent="0.3">
      <c r="A16" s="148" t="s">
        <v>205</v>
      </c>
      <c r="B16" s="237" t="s">
        <v>203</v>
      </c>
      <c r="C16" s="225" t="s">
        <v>176</v>
      </c>
      <c r="D16" s="234" t="s">
        <v>206</v>
      </c>
      <c r="E16" s="233"/>
      <c r="F16" s="152">
        <v>432.82</v>
      </c>
      <c r="G16" s="261">
        <v>432.82</v>
      </c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</row>
    <row r="17" spans="1:227" s="32" customFormat="1" ht="11.4" customHeight="1" x14ac:dyDescent="0.3">
      <c r="A17" s="148" t="s">
        <v>207</v>
      </c>
      <c r="B17" s="237">
        <v>868</v>
      </c>
      <c r="C17" s="225" t="s">
        <v>176</v>
      </c>
      <c r="D17" s="234" t="s">
        <v>208</v>
      </c>
      <c r="E17" s="233"/>
      <c r="F17" s="152">
        <v>31.23</v>
      </c>
      <c r="G17" s="261"/>
      <c r="H17" s="261"/>
      <c r="I17" s="261">
        <v>18.27</v>
      </c>
      <c r="J17" s="261">
        <v>12.96</v>
      </c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</row>
    <row r="18" spans="1:227" s="32" customFormat="1" ht="11.4" customHeight="1" x14ac:dyDescent="0.3">
      <c r="A18" s="148" t="s">
        <v>207</v>
      </c>
      <c r="B18" s="237">
        <v>869</v>
      </c>
      <c r="C18" s="225" t="s">
        <v>176</v>
      </c>
      <c r="D18" s="234" t="s">
        <v>209</v>
      </c>
      <c r="E18" s="233">
        <v>54.9</v>
      </c>
      <c r="F18" s="152">
        <v>329.41</v>
      </c>
      <c r="G18" s="261"/>
      <c r="H18" s="261"/>
      <c r="I18" s="261">
        <v>329.41</v>
      </c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</row>
    <row r="19" spans="1:227" s="32" customFormat="1" ht="11.4" customHeight="1" x14ac:dyDescent="0.3">
      <c r="A19" s="311" t="s">
        <v>207</v>
      </c>
      <c r="B19" s="237">
        <v>870</v>
      </c>
      <c r="C19" s="225" t="s">
        <v>210</v>
      </c>
      <c r="D19" s="234" t="s">
        <v>211</v>
      </c>
      <c r="E19" s="233">
        <v>10</v>
      </c>
      <c r="F19" s="152">
        <v>60</v>
      </c>
      <c r="G19" s="261"/>
      <c r="H19" s="261"/>
      <c r="I19" s="261"/>
      <c r="J19" s="261"/>
      <c r="K19" s="261"/>
      <c r="L19" s="261"/>
      <c r="M19" s="261"/>
      <c r="N19" s="261">
        <v>60</v>
      </c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</row>
    <row r="20" spans="1:227" s="32" customFormat="1" ht="11.4" customHeight="1" x14ac:dyDescent="0.3">
      <c r="A20" s="148" t="s">
        <v>207</v>
      </c>
      <c r="B20" s="237">
        <v>871</v>
      </c>
      <c r="C20" s="225" t="s">
        <v>212</v>
      </c>
      <c r="D20" s="234" t="s">
        <v>213</v>
      </c>
      <c r="E20" s="233">
        <v>139.29</v>
      </c>
      <c r="F20" s="152">
        <v>835.75</v>
      </c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>
        <v>835.75</v>
      </c>
      <c r="V20" s="261"/>
      <c r="W20" s="261"/>
      <c r="X20" s="26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</row>
    <row r="21" spans="1:227" s="32" customFormat="1" ht="11.4" customHeight="1" x14ac:dyDescent="0.3">
      <c r="A21" s="148" t="s">
        <v>207</v>
      </c>
      <c r="B21" s="237">
        <v>872</v>
      </c>
      <c r="C21" s="225" t="s">
        <v>187</v>
      </c>
      <c r="D21" s="234" t="s">
        <v>214</v>
      </c>
      <c r="E21" s="233">
        <v>49</v>
      </c>
      <c r="F21" s="152">
        <v>294</v>
      </c>
      <c r="G21" s="261"/>
      <c r="H21" s="261"/>
      <c r="I21" s="261"/>
      <c r="J21" s="261"/>
      <c r="K21" s="261"/>
      <c r="L21" s="261"/>
      <c r="M21" s="261">
        <v>294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</row>
    <row r="22" spans="1:227" s="32" customFormat="1" ht="11.4" customHeight="1" x14ac:dyDescent="0.3">
      <c r="A22" s="148" t="s">
        <v>207</v>
      </c>
      <c r="B22" s="237">
        <v>873</v>
      </c>
      <c r="C22" s="225" t="s">
        <v>215</v>
      </c>
      <c r="D22" s="234" t="s">
        <v>216</v>
      </c>
      <c r="E22" s="233"/>
      <c r="F22" s="152">
        <v>9.9600000000000009</v>
      </c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>
        <v>9.9600000000000009</v>
      </c>
      <c r="T22" s="261"/>
      <c r="U22" s="261"/>
      <c r="V22" s="261"/>
      <c r="W22" s="261"/>
      <c r="X22" s="26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</row>
    <row r="23" spans="1:227" s="32" customFormat="1" ht="11.4" customHeight="1" x14ac:dyDescent="0.3">
      <c r="A23" s="148" t="s">
        <v>240</v>
      </c>
      <c r="B23" s="237" t="s">
        <v>118</v>
      </c>
      <c r="C23" s="225" t="s">
        <v>119</v>
      </c>
      <c r="D23" s="234" t="s">
        <v>155</v>
      </c>
      <c r="E23" s="233"/>
      <c r="F23" s="152">
        <v>172.03</v>
      </c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>
        <v>172.03</v>
      </c>
      <c r="V23" s="261"/>
      <c r="W23" s="261"/>
      <c r="X23" s="26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</row>
    <row r="24" spans="1:227" s="32" customFormat="1" ht="11.4" customHeight="1" x14ac:dyDescent="0.3">
      <c r="A24" s="148" t="s">
        <v>241</v>
      </c>
      <c r="B24" s="237" t="s">
        <v>203</v>
      </c>
      <c r="C24" s="225" t="s">
        <v>176</v>
      </c>
      <c r="D24" s="234" t="s">
        <v>242</v>
      </c>
      <c r="E24" s="233"/>
      <c r="F24" s="152">
        <v>432.82</v>
      </c>
      <c r="G24" s="261">
        <v>432.82</v>
      </c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</row>
    <row r="25" spans="1:227" s="32" customFormat="1" ht="11.4" customHeight="1" x14ac:dyDescent="0.3">
      <c r="A25" s="148" t="s">
        <v>217</v>
      </c>
      <c r="B25" s="237">
        <v>874</v>
      </c>
      <c r="C25" s="225" t="s">
        <v>218</v>
      </c>
      <c r="D25" s="234" t="s">
        <v>219</v>
      </c>
      <c r="E25" s="233"/>
      <c r="F25" s="152">
        <v>52.94</v>
      </c>
      <c r="G25" s="261"/>
      <c r="H25" s="261"/>
      <c r="I25" s="261"/>
      <c r="J25" s="261"/>
      <c r="K25" s="261"/>
      <c r="L25" s="261"/>
      <c r="M25" s="261">
        <v>52.94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</row>
    <row r="26" spans="1:227" s="32" customFormat="1" ht="11.4" customHeight="1" x14ac:dyDescent="0.3">
      <c r="A26" s="148" t="s">
        <v>243</v>
      </c>
      <c r="B26" s="237" t="s">
        <v>118</v>
      </c>
      <c r="C26" s="225" t="s">
        <v>119</v>
      </c>
      <c r="D26" s="234" t="s">
        <v>155</v>
      </c>
      <c r="E26" s="233"/>
      <c r="F26" s="152">
        <v>177.77</v>
      </c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>
        <v>177.77</v>
      </c>
      <c r="V26" s="261"/>
      <c r="W26" s="261"/>
      <c r="X26" s="26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</row>
    <row r="27" spans="1:227" s="32" customFormat="1" ht="11.4" customHeight="1" x14ac:dyDescent="0.3">
      <c r="A27" s="148" t="s">
        <v>247</v>
      </c>
      <c r="B27" s="237" t="s">
        <v>203</v>
      </c>
      <c r="C27" s="225" t="s">
        <v>176</v>
      </c>
      <c r="D27" s="234" t="s">
        <v>248</v>
      </c>
      <c r="E27" s="233"/>
      <c r="F27" s="152">
        <v>432.82</v>
      </c>
      <c r="G27" s="261">
        <v>432.82</v>
      </c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</row>
    <row r="28" spans="1:227" s="32" customFormat="1" ht="11.4" customHeight="1" x14ac:dyDescent="0.3">
      <c r="A28" s="148" t="s">
        <v>220</v>
      </c>
      <c r="B28" s="237">
        <v>875</v>
      </c>
      <c r="C28" s="225" t="s">
        <v>187</v>
      </c>
      <c r="D28" s="234" t="s">
        <v>221</v>
      </c>
      <c r="E28" s="233">
        <v>106</v>
      </c>
      <c r="F28" s="152">
        <v>636</v>
      </c>
      <c r="G28" s="261"/>
      <c r="H28" s="261"/>
      <c r="I28" s="261"/>
      <c r="J28" s="261"/>
      <c r="K28" s="261"/>
      <c r="L28" s="261"/>
      <c r="M28" s="261">
        <v>636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</row>
    <row r="29" spans="1:227" s="32" customFormat="1" ht="11.4" customHeight="1" x14ac:dyDescent="0.3">
      <c r="A29" s="148" t="s">
        <v>220</v>
      </c>
      <c r="B29" s="237">
        <v>876</v>
      </c>
      <c r="C29" s="225" t="s">
        <v>222</v>
      </c>
      <c r="D29" s="234" t="s">
        <v>223</v>
      </c>
      <c r="E29" s="233"/>
      <c r="F29" s="152">
        <v>10.68</v>
      </c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>
        <v>10.68</v>
      </c>
      <c r="R29" s="261"/>
      <c r="S29" s="261"/>
      <c r="T29" s="261"/>
      <c r="U29" s="261"/>
      <c r="V29" s="261"/>
      <c r="W29" s="261"/>
      <c r="X29" s="26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</row>
    <row r="30" spans="1:227" s="32" customFormat="1" ht="11.4" customHeight="1" x14ac:dyDescent="0.3">
      <c r="A30" s="148" t="s">
        <v>220</v>
      </c>
      <c r="B30" s="237">
        <v>878</v>
      </c>
      <c r="C30" s="225" t="s">
        <v>224</v>
      </c>
      <c r="D30" s="234" t="s">
        <v>225</v>
      </c>
      <c r="E30" s="233"/>
      <c r="F30" s="152">
        <v>24.05</v>
      </c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>
        <v>24.05</v>
      </c>
      <c r="T30" s="261"/>
      <c r="U30" s="261"/>
      <c r="V30" s="261"/>
      <c r="W30" s="261"/>
      <c r="X30" s="26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</row>
    <row r="31" spans="1:227" s="32" customFormat="1" ht="11.4" customHeight="1" x14ac:dyDescent="0.3">
      <c r="A31" s="148" t="s">
        <v>249</v>
      </c>
      <c r="B31" s="237" t="s">
        <v>118</v>
      </c>
      <c r="C31" s="225" t="s">
        <v>119</v>
      </c>
      <c r="D31" s="234" t="s">
        <v>155</v>
      </c>
      <c r="E31" s="233"/>
      <c r="F31" s="152">
        <v>177.77</v>
      </c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>
        <v>177.77</v>
      </c>
      <c r="V31" s="261"/>
      <c r="W31" s="261"/>
      <c r="X31" s="26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</row>
    <row r="32" spans="1:227" s="32" customFormat="1" ht="11.4" customHeight="1" x14ac:dyDescent="0.3">
      <c r="A32" s="148" t="s">
        <v>250</v>
      </c>
      <c r="B32" s="237" t="s">
        <v>203</v>
      </c>
      <c r="C32" s="225" t="s">
        <v>176</v>
      </c>
      <c r="D32" s="234" t="s">
        <v>251</v>
      </c>
      <c r="E32" s="233"/>
      <c r="F32" s="152">
        <v>432.82</v>
      </c>
      <c r="G32" s="261">
        <v>432.82</v>
      </c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</row>
    <row r="33" spans="1:227" s="32" customFormat="1" ht="11.4" customHeight="1" x14ac:dyDescent="0.3">
      <c r="A33" s="148" t="s">
        <v>252</v>
      </c>
      <c r="B33" s="237" t="s">
        <v>118</v>
      </c>
      <c r="C33" s="225" t="s">
        <v>119</v>
      </c>
      <c r="D33" s="234" t="s">
        <v>155</v>
      </c>
      <c r="E33" s="233"/>
      <c r="F33" s="152">
        <v>197.73</v>
      </c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>
        <v>197.73</v>
      </c>
      <c r="V33" s="261"/>
      <c r="W33" s="261"/>
      <c r="X33" s="26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</row>
    <row r="34" spans="1:227" s="32" customFormat="1" ht="11.4" customHeight="1" x14ac:dyDescent="0.3">
      <c r="A34" s="148" t="s">
        <v>226</v>
      </c>
      <c r="B34" s="237">
        <v>879</v>
      </c>
      <c r="C34" s="225" t="s">
        <v>176</v>
      </c>
      <c r="D34" s="234" t="s">
        <v>208</v>
      </c>
      <c r="E34" s="233"/>
      <c r="F34" s="152">
        <v>13.69</v>
      </c>
      <c r="G34" s="261"/>
      <c r="H34" s="261"/>
      <c r="I34" s="261">
        <v>7.21</v>
      </c>
      <c r="J34" s="261">
        <v>6.48</v>
      </c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</row>
    <row r="35" spans="1:227" s="32" customFormat="1" ht="11.4" customHeight="1" x14ac:dyDescent="0.3">
      <c r="A35" s="148" t="s">
        <v>226</v>
      </c>
      <c r="B35" s="237">
        <v>880</v>
      </c>
      <c r="C35" s="225" t="s">
        <v>187</v>
      </c>
      <c r="D35" s="234" t="s">
        <v>227</v>
      </c>
      <c r="E35" s="233">
        <v>53</v>
      </c>
      <c r="F35" s="152">
        <v>318</v>
      </c>
      <c r="G35" s="261"/>
      <c r="H35" s="261"/>
      <c r="I35" s="261"/>
      <c r="J35" s="261"/>
      <c r="K35" s="261"/>
      <c r="L35" s="261"/>
      <c r="M35" s="261">
        <v>318</v>
      </c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</row>
    <row r="36" spans="1:227" s="32" customFormat="1" ht="11.4" customHeight="1" x14ac:dyDescent="0.3">
      <c r="A36" s="148" t="s">
        <v>226</v>
      </c>
      <c r="B36" s="237">
        <v>881</v>
      </c>
      <c r="C36" s="225" t="s">
        <v>228</v>
      </c>
      <c r="D36" s="234" t="s">
        <v>3</v>
      </c>
      <c r="E36" s="233"/>
      <c r="F36" s="152">
        <v>654.24</v>
      </c>
      <c r="G36" s="261"/>
      <c r="H36" s="261"/>
      <c r="I36" s="261"/>
      <c r="J36" s="261"/>
      <c r="K36" s="261"/>
      <c r="L36" s="261"/>
      <c r="M36" s="261"/>
      <c r="N36" s="261"/>
      <c r="O36" s="261">
        <v>654.24</v>
      </c>
      <c r="P36" s="261"/>
      <c r="Q36" s="261"/>
      <c r="R36" s="261"/>
      <c r="S36" s="261"/>
      <c r="T36" s="261"/>
      <c r="U36" s="261"/>
      <c r="V36" s="261"/>
      <c r="W36" s="261"/>
      <c r="X36" s="26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</row>
    <row r="37" spans="1:227" s="32" customFormat="1" ht="11.4" customHeight="1" x14ac:dyDescent="0.3">
      <c r="A37" s="148" t="s">
        <v>226</v>
      </c>
      <c r="B37" s="237">
        <v>883</v>
      </c>
      <c r="C37" s="225" t="s">
        <v>229</v>
      </c>
      <c r="D37" s="234" t="s">
        <v>230</v>
      </c>
      <c r="E37" s="233">
        <v>9</v>
      </c>
      <c r="F37" s="152">
        <v>54</v>
      </c>
      <c r="G37" s="261"/>
      <c r="H37" s="261"/>
      <c r="I37" s="261"/>
      <c r="J37" s="261"/>
      <c r="K37" s="261"/>
      <c r="L37" s="261"/>
      <c r="M37" s="261"/>
      <c r="N37" s="261">
        <v>54</v>
      </c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</row>
    <row r="38" spans="1:227" s="32" customFormat="1" ht="11.4" customHeight="1" x14ac:dyDescent="0.3">
      <c r="A38" s="148" t="s">
        <v>226</v>
      </c>
      <c r="B38" s="237">
        <v>884</v>
      </c>
      <c r="C38" s="225" t="s">
        <v>191</v>
      </c>
      <c r="D38" s="234" t="s">
        <v>231</v>
      </c>
      <c r="E38" s="233">
        <v>9</v>
      </c>
      <c r="F38" s="152">
        <v>54</v>
      </c>
      <c r="G38" s="151"/>
      <c r="H38" s="151">
        <v>54</v>
      </c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</row>
    <row r="39" spans="1:227" s="32" customFormat="1" ht="11.4" customHeight="1" x14ac:dyDescent="0.3">
      <c r="A39" s="148" t="s">
        <v>226</v>
      </c>
      <c r="B39" s="237">
        <v>885</v>
      </c>
      <c r="C39" s="225" t="s">
        <v>232</v>
      </c>
      <c r="D39" s="234" t="s">
        <v>233</v>
      </c>
      <c r="E39" s="233">
        <v>170</v>
      </c>
      <c r="F39" s="152">
        <v>1020</v>
      </c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>
        <v>1020</v>
      </c>
      <c r="R39" s="261"/>
      <c r="S39" s="261"/>
      <c r="T39" s="261"/>
      <c r="U39" s="261"/>
      <c r="V39" s="261"/>
      <c r="W39" s="261"/>
      <c r="X39" s="26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</row>
    <row r="40" spans="1:227" s="32" customFormat="1" ht="11.4" customHeight="1" x14ac:dyDescent="0.3">
      <c r="A40" s="148" t="s">
        <v>226</v>
      </c>
      <c r="B40" s="237">
        <v>886</v>
      </c>
      <c r="C40" s="225" t="s">
        <v>210</v>
      </c>
      <c r="D40" s="234" t="s">
        <v>234</v>
      </c>
      <c r="E40" s="233">
        <v>10</v>
      </c>
      <c r="F40" s="152">
        <v>60</v>
      </c>
      <c r="G40" s="151"/>
      <c r="H40" s="151"/>
      <c r="I40" s="151"/>
      <c r="J40" s="151"/>
      <c r="K40" s="151"/>
      <c r="L40" s="151"/>
      <c r="M40" s="151"/>
      <c r="N40" s="151">
        <v>60</v>
      </c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</row>
    <row r="41" spans="1:227" s="32" customFormat="1" ht="11.4" customHeight="1" x14ac:dyDescent="0.3">
      <c r="A41" s="148" t="s">
        <v>253</v>
      </c>
      <c r="B41" s="237" t="s">
        <v>203</v>
      </c>
      <c r="C41" s="225" t="s">
        <v>176</v>
      </c>
      <c r="D41" s="234" t="s">
        <v>254</v>
      </c>
      <c r="E41" s="233"/>
      <c r="F41" s="152">
        <v>432.82</v>
      </c>
      <c r="G41" s="151">
        <v>432.82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</row>
    <row r="42" spans="1:227" s="32" customFormat="1" ht="11.4" customHeight="1" x14ac:dyDescent="0.3">
      <c r="A42" s="148" t="s">
        <v>235</v>
      </c>
      <c r="B42" s="237">
        <v>887</v>
      </c>
      <c r="C42" s="225" t="s">
        <v>236</v>
      </c>
      <c r="D42" s="234" t="s">
        <v>237</v>
      </c>
      <c r="E42" s="233"/>
      <c r="F42" s="152">
        <v>37</v>
      </c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>
        <v>37</v>
      </c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</row>
    <row r="43" spans="1:227" s="32" customFormat="1" ht="11.4" customHeight="1" x14ac:dyDescent="0.3">
      <c r="A43" s="148" t="s">
        <v>255</v>
      </c>
      <c r="B43" s="237" t="s">
        <v>118</v>
      </c>
      <c r="C43" s="225" t="s">
        <v>119</v>
      </c>
      <c r="D43" s="234" t="s">
        <v>155</v>
      </c>
      <c r="E43" s="233"/>
      <c r="F43" s="152">
        <v>204.31</v>
      </c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>
        <v>204.31</v>
      </c>
      <c r="V43" s="151"/>
      <c r="W43" s="151"/>
      <c r="X43" s="15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</row>
    <row r="44" spans="1:227" s="32" customFormat="1" ht="11.4" customHeight="1" x14ac:dyDescent="0.3">
      <c r="A44" s="148" t="s">
        <v>263</v>
      </c>
      <c r="B44" s="237" t="s">
        <v>203</v>
      </c>
      <c r="C44" s="225" t="s">
        <v>176</v>
      </c>
      <c r="D44" s="234" t="s">
        <v>264</v>
      </c>
      <c r="E44" s="233"/>
      <c r="F44" s="152">
        <v>432.82</v>
      </c>
      <c r="G44" s="151">
        <v>432.82</v>
      </c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</row>
    <row r="45" spans="1:227" s="32" customFormat="1" ht="11.4" customHeight="1" x14ac:dyDescent="0.3">
      <c r="A45" s="148" t="s">
        <v>266</v>
      </c>
      <c r="B45" s="237">
        <v>888</v>
      </c>
      <c r="C45" s="225" t="s">
        <v>267</v>
      </c>
      <c r="D45" s="234" t="s">
        <v>268</v>
      </c>
      <c r="E45" s="233"/>
      <c r="F45" s="152">
        <v>40</v>
      </c>
      <c r="G45" s="151"/>
      <c r="H45" s="151"/>
      <c r="I45" s="151"/>
      <c r="J45" s="151"/>
      <c r="K45" s="151"/>
      <c r="L45" s="151"/>
      <c r="M45" s="151"/>
      <c r="N45" s="151">
        <v>40</v>
      </c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</row>
    <row r="46" spans="1:227" s="32" customFormat="1" ht="11.4" customHeight="1" x14ac:dyDescent="0.3">
      <c r="A46" s="148" t="s">
        <v>266</v>
      </c>
      <c r="B46" s="237">
        <v>889</v>
      </c>
      <c r="C46" s="225" t="s">
        <v>187</v>
      </c>
      <c r="D46" s="234" t="s">
        <v>269</v>
      </c>
      <c r="E46" s="233">
        <v>53</v>
      </c>
      <c r="F46" s="152">
        <v>318</v>
      </c>
      <c r="G46" s="151"/>
      <c r="H46" s="151"/>
      <c r="I46" s="151"/>
      <c r="J46" s="151"/>
      <c r="K46" s="151"/>
      <c r="L46" s="151"/>
      <c r="M46" s="151">
        <v>318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</row>
    <row r="47" spans="1:227" s="32" customFormat="1" ht="11.4" customHeight="1" x14ac:dyDescent="0.3">
      <c r="A47" s="148" t="s">
        <v>265</v>
      </c>
      <c r="B47" s="237" t="s">
        <v>118</v>
      </c>
      <c r="C47" s="225" t="s">
        <v>119</v>
      </c>
      <c r="D47" s="234" t="s">
        <v>155</v>
      </c>
      <c r="E47" s="233"/>
      <c r="F47" s="152">
        <v>197.73</v>
      </c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>
        <v>197.73</v>
      </c>
      <c r="V47" s="151"/>
      <c r="W47" s="151"/>
      <c r="X47" s="15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</row>
    <row r="48" spans="1:227" s="32" customFormat="1" ht="11.4" customHeight="1" x14ac:dyDescent="0.3">
      <c r="A48" s="148" t="s">
        <v>270</v>
      </c>
      <c r="B48" s="237" t="s">
        <v>203</v>
      </c>
      <c r="C48" s="225" t="s">
        <v>176</v>
      </c>
      <c r="D48" s="234" t="s">
        <v>271</v>
      </c>
      <c r="E48" s="233"/>
      <c r="F48" s="152">
        <v>432.82</v>
      </c>
      <c r="G48" s="151">
        <v>432.82</v>
      </c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</row>
    <row r="49" spans="1:227" s="32" customFormat="1" ht="11.4" customHeight="1" x14ac:dyDescent="0.3">
      <c r="A49" s="148" t="s">
        <v>262</v>
      </c>
      <c r="B49" s="237">
        <v>890</v>
      </c>
      <c r="C49" s="225" t="s">
        <v>276</v>
      </c>
      <c r="D49" s="234" t="s">
        <v>277</v>
      </c>
      <c r="E49" s="233">
        <v>29</v>
      </c>
      <c r="F49" s="152">
        <v>174</v>
      </c>
      <c r="G49" s="151"/>
      <c r="H49" s="151"/>
      <c r="I49" s="151"/>
      <c r="J49" s="151"/>
      <c r="K49" s="151">
        <v>174</v>
      </c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</row>
    <row r="50" spans="1:227" customFormat="1" ht="11.4" customHeight="1" x14ac:dyDescent="0.3">
      <c r="A50" s="244" t="s">
        <v>274</v>
      </c>
      <c r="B50" s="244" t="s">
        <v>203</v>
      </c>
      <c r="C50" s="244" t="s">
        <v>176</v>
      </c>
      <c r="D50" s="244" t="s">
        <v>275</v>
      </c>
      <c r="E50" s="244"/>
      <c r="F50" s="312">
        <v>432.82</v>
      </c>
      <c r="G50" s="244">
        <v>432.82</v>
      </c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</row>
    <row r="51" spans="1:227" customFormat="1" ht="11.4" customHeight="1" x14ac:dyDescent="0.3">
      <c r="A51" s="244" t="s">
        <v>279</v>
      </c>
      <c r="B51" s="244" t="s">
        <v>203</v>
      </c>
      <c r="C51" s="244" t="s">
        <v>176</v>
      </c>
      <c r="D51" s="244" t="s">
        <v>280</v>
      </c>
      <c r="E51" s="244"/>
      <c r="F51" s="312">
        <v>432.82</v>
      </c>
      <c r="G51" s="244">
        <v>432.82</v>
      </c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</row>
    <row r="52" spans="1:227" customFormat="1" ht="11.4" customHeight="1" x14ac:dyDescent="0.3">
      <c r="A52" s="244" t="s">
        <v>285</v>
      </c>
      <c r="B52" s="244">
        <v>893</v>
      </c>
      <c r="C52" s="244" t="s">
        <v>176</v>
      </c>
      <c r="D52" s="244" t="s">
        <v>208</v>
      </c>
      <c r="E52" s="244"/>
      <c r="F52" s="312">
        <v>21.99</v>
      </c>
      <c r="G52" s="244"/>
      <c r="H52" s="244"/>
      <c r="I52" s="244">
        <v>8.58</v>
      </c>
      <c r="J52" s="244">
        <v>13.41</v>
      </c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</row>
    <row r="53" spans="1:227" customFormat="1" ht="11.4" customHeight="1" x14ac:dyDescent="0.3">
      <c r="A53" s="244" t="s">
        <v>281</v>
      </c>
      <c r="B53" s="244" t="s">
        <v>203</v>
      </c>
      <c r="C53" s="244" t="s">
        <v>176</v>
      </c>
      <c r="D53" s="244" t="s">
        <v>283</v>
      </c>
      <c r="E53" s="244"/>
      <c r="F53" s="312">
        <v>432.82</v>
      </c>
      <c r="G53" s="244">
        <v>432.82</v>
      </c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</row>
    <row r="54" spans="1:227" s="118" customFormat="1" x14ac:dyDescent="0.3">
      <c r="A54" s="148"/>
      <c r="B54" s="262"/>
      <c r="C54" s="263"/>
      <c r="D54" s="263"/>
      <c r="E54" s="263"/>
      <c r="F54" s="278"/>
      <c r="G54" s="264"/>
      <c r="H54" s="264"/>
      <c r="I54" s="265"/>
      <c r="J54" s="265"/>
      <c r="K54" s="265"/>
      <c r="L54" s="265"/>
      <c r="M54" s="265"/>
      <c r="N54" s="265"/>
      <c r="O54" s="266"/>
      <c r="P54" s="266"/>
      <c r="Q54" s="266"/>
      <c r="R54" s="266"/>
      <c r="S54" s="263"/>
      <c r="T54" s="263"/>
      <c r="U54" s="266"/>
      <c r="V54" s="263"/>
      <c r="W54" s="263"/>
      <c r="X54" s="263"/>
    </row>
    <row r="55" spans="1:227" s="41" customFormat="1" ht="11.4" customHeight="1" x14ac:dyDescent="0.3">
      <c r="A55" s="148"/>
      <c r="B55" s="40"/>
      <c r="C55" s="102"/>
      <c r="D55" s="102"/>
      <c r="E55" s="249">
        <f>SUM(E3:E48)</f>
        <v>823.39</v>
      </c>
      <c r="F55" s="248">
        <f t="shared" ref="F55:K55" si="0">SUM(F2:F54)</f>
        <v>14285.489999999996</v>
      </c>
      <c r="G55" s="248">
        <f t="shared" si="0"/>
        <v>5193.84</v>
      </c>
      <c r="H55" s="248">
        <f t="shared" si="0"/>
        <v>54</v>
      </c>
      <c r="I55" s="248">
        <f t="shared" si="0"/>
        <v>675.47000000000014</v>
      </c>
      <c r="J55" s="248">
        <f t="shared" si="0"/>
        <v>32.85</v>
      </c>
      <c r="K55" s="248">
        <f t="shared" si="0"/>
        <v>174</v>
      </c>
      <c r="L55" s="248">
        <f t="shared" ref="L55:X55" si="1">SUM(L2:L54)</f>
        <v>0</v>
      </c>
      <c r="M55" s="248">
        <f t="shared" si="1"/>
        <v>2748.94</v>
      </c>
      <c r="N55" s="248">
        <f t="shared" si="1"/>
        <v>1070.8999999999999</v>
      </c>
      <c r="O55" s="248">
        <f t="shared" si="1"/>
        <v>654.24</v>
      </c>
      <c r="P55" s="248">
        <f t="shared" si="1"/>
        <v>79.5</v>
      </c>
      <c r="Q55" s="248">
        <f t="shared" si="1"/>
        <v>1040.08</v>
      </c>
      <c r="R55" s="248">
        <f t="shared" si="1"/>
        <v>0</v>
      </c>
      <c r="S55" s="248">
        <f t="shared" si="1"/>
        <v>34.010000000000005</v>
      </c>
      <c r="T55" s="248">
        <f t="shared" si="1"/>
        <v>0</v>
      </c>
      <c r="U55" s="248">
        <f t="shared" si="1"/>
        <v>2490.66</v>
      </c>
      <c r="V55" s="248">
        <f t="shared" si="1"/>
        <v>0</v>
      </c>
      <c r="W55" s="248">
        <f t="shared" si="1"/>
        <v>0</v>
      </c>
      <c r="X55" s="248">
        <f t="shared" si="1"/>
        <v>37</v>
      </c>
      <c r="Y55" s="60"/>
    </row>
    <row r="56" spans="1:227" s="4" customFormat="1" ht="11.4" customHeight="1" x14ac:dyDescent="0.3">
      <c r="A56" s="314" t="s">
        <v>9</v>
      </c>
      <c r="B56" s="315"/>
      <c r="C56" s="315"/>
      <c r="D56" s="7"/>
      <c r="E56" s="8"/>
      <c r="F56" s="26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7"/>
    </row>
    <row r="57" spans="1:227" s="4" customFormat="1" ht="59.25" customHeight="1" x14ac:dyDescent="0.3">
      <c r="A57" s="268"/>
      <c r="B57" s="269"/>
      <c r="C57" s="270"/>
      <c r="D57" s="270"/>
      <c r="E57" s="271" t="s">
        <v>4</v>
      </c>
      <c r="F57" s="272"/>
      <c r="G57" s="271" t="s">
        <v>2</v>
      </c>
      <c r="H57" s="271" t="s">
        <v>64</v>
      </c>
      <c r="I57" s="271" t="s">
        <v>37</v>
      </c>
      <c r="J57" s="271" t="s">
        <v>52</v>
      </c>
      <c r="K57" s="271" t="s">
        <v>278</v>
      </c>
      <c r="L57" s="271" t="s">
        <v>25</v>
      </c>
      <c r="M57" s="271" t="s">
        <v>69</v>
      </c>
      <c r="N57" s="271" t="s">
        <v>60</v>
      </c>
      <c r="O57" s="271" t="s">
        <v>3</v>
      </c>
      <c r="P57" s="271" t="s">
        <v>65</v>
      </c>
      <c r="Q57" s="271" t="s">
        <v>66</v>
      </c>
      <c r="R57" s="271" t="s">
        <v>67</v>
      </c>
      <c r="S57" s="271" t="s">
        <v>63</v>
      </c>
      <c r="T57" s="271" t="s">
        <v>71</v>
      </c>
      <c r="U57" s="271" t="s">
        <v>70</v>
      </c>
      <c r="V57" s="271" t="s">
        <v>38</v>
      </c>
      <c r="W57" s="271" t="s">
        <v>15</v>
      </c>
      <c r="X57" s="271" t="s">
        <v>50</v>
      </c>
    </row>
    <row r="58" spans="1:227" s="4" customFormat="1" ht="59.25" customHeight="1" x14ac:dyDescent="0.3">
      <c r="A58" s="273"/>
      <c r="B58" s="274"/>
      <c r="C58" s="275"/>
      <c r="D58" s="275"/>
      <c r="E58" s="87"/>
      <c r="F58" s="276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spans="1:227" s="4" customFormat="1" ht="33" customHeight="1" x14ac:dyDescent="0.3">
      <c r="A59" s="9"/>
      <c r="B59" s="10"/>
      <c r="C59" s="5"/>
      <c r="D59" s="5"/>
      <c r="E59" s="16"/>
      <c r="F59" s="11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  <row r="60" spans="1:227" s="82" customFormat="1" ht="12" customHeight="1" x14ac:dyDescent="0.3">
      <c r="A60" s="76"/>
      <c r="B60" s="77"/>
      <c r="C60" s="78"/>
      <c r="D60" s="78"/>
      <c r="F60" s="79"/>
      <c r="G60" s="80"/>
      <c r="H60" s="80"/>
      <c r="I60" s="80"/>
      <c r="J60" s="80"/>
      <c r="K60" s="80"/>
      <c r="L60" s="80"/>
      <c r="M60" s="80"/>
      <c r="N60" s="81"/>
      <c r="O60" s="80"/>
      <c r="P60" s="80"/>
      <c r="Q60" s="80"/>
      <c r="R60" s="80"/>
      <c r="U60" s="81"/>
      <c r="X60" s="78"/>
    </row>
    <row r="61" spans="1:227" s="4" customFormat="1" ht="2.25" customHeight="1" x14ac:dyDescent="0.25">
      <c r="A61" s="12"/>
      <c r="B61" s="13"/>
      <c r="C61" s="14"/>
      <c r="D61" s="14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U61" s="16"/>
      <c r="X61" s="14"/>
    </row>
    <row r="62" spans="1:227" s="4" customFormat="1" ht="60.75" customHeight="1" x14ac:dyDescent="0.3">
      <c r="A62" s="38" t="s">
        <v>20</v>
      </c>
      <c r="B62" s="238" t="s">
        <v>5</v>
      </c>
      <c r="C62" s="121" t="s">
        <v>10</v>
      </c>
      <c r="D62" s="6" t="s">
        <v>11</v>
      </c>
      <c r="E62" s="97"/>
      <c r="F62" s="100" t="s">
        <v>12</v>
      </c>
      <c r="G62" s="242" t="s">
        <v>1</v>
      </c>
      <c r="H62" s="243" t="s">
        <v>13</v>
      </c>
      <c r="I62" s="243" t="s">
        <v>14</v>
      </c>
      <c r="J62" s="34" t="s">
        <v>4</v>
      </c>
      <c r="K62" s="34" t="s">
        <v>167</v>
      </c>
      <c r="L62" s="305" t="s">
        <v>15</v>
      </c>
      <c r="M62" s="112"/>
      <c r="N62" s="111"/>
      <c r="P62" s="17"/>
      <c r="Q62" s="16"/>
      <c r="R62" s="16"/>
      <c r="U62" s="16"/>
    </row>
    <row r="63" spans="1:227" s="4" customFormat="1" x14ac:dyDescent="0.3">
      <c r="A63" s="224" t="s">
        <v>163</v>
      </c>
      <c r="B63" s="235" t="s">
        <v>133</v>
      </c>
      <c r="C63" s="226" t="s">
        <v>154</v>
      </c>
      <c r="D63" s="234" t="s">
        <v>22</v>
      </c>
      <c r="E63" s="225"/>
      <c r="F63" s="227">
        <v>0.01</v>
      </c>
      <c r="G63" s="244"/>
      <c r="H63" s="244"/>
      <c r="I63" s="244">
        <v>0.01</v>
      </c>
      <c r="J63" s="228"/>
      <c r="K63" s="228"/>
      <c r="L63" s="229"/>
      <c r="M63" s="230"/>
      <c r="N63" s="231"/>
      <c r="P63" s="222"/>
      <c r="Q63" s="16"/>
      <c r="R63" s="16"/>
      <c r="U63" s="16"/>
    </row>
    <row r="64" spans="1:227" s="4" customFormat="1" ht="13.8" customHeight="1" x14ac:dyDescent="0.3">
      <c r="A64" s="224" t="s">
        <v>168</v>
      </c>
      <c r="B64" s="235" t="s">
        <v>169</v>
      </c>
      <c r="C64" s="226" t="s">
        <v>170</v>
      </c>
      <c r="D64" s="225" t="s">
        <v>171</v>
      </c>
      <c r="E64" s="225"/>
      <c r="F64" s="227">
        <v>100</v>
      </c>
      <c r="G64" s="244"/>
      <c r="H64" s="244"/>
      <c r="I64" s="244"/>
      <c r="J64" s="228"/>
      <c r="K64">
        <v>100</v>
      </c>
      <c r="L64" s="229"/>
      <c r="M64" s="230"/>
      <c r="N64" s="231"/>
      <c r="P64" s="222"/>
      <c r="Q64" s="16"/>
      <c r="R64" s="16"/>
      <c r="U64" s="16"/>
    </row>
    <row r="65" spans="1:21" s="4" customFormat="1" ht="13.8" customHeight="1" x14ac:dyDescent="0.3">
      <c r="A65" s="224" t="s">
        <v>173</v>
      </c>
      <c r="B65" s="235" t="s">
        <v>133</v>
      </c>
      <c r="C65" s="226" t="s">
        <v>154</v>
      </c>
      <c r="D65" s="225" t="s">
        <v>22</v>
      </c>
      <c r="E65" s="225"/>
      <c r="F65" s="227">
        <v>0.01</v>
      </c>
      <c r="G65" s="244"/>
      <c r="H65" s="244"/>
      <c r="I65" s="244">
        <v>0.01</v>
      </c>
      <c r="J65" s="228"/>
      <c r="K65" s="228"/>
      <c r="L65" s="229"/>
      <c r="M65" s="230"/>
      <c r="N65" s="231"/>
      <c r="P65" s="222"/>
      <c r="Q65" s="16"/>
      <c r="R65" s="16"/>
      <c r="U65" s="16"/>
    </row>
    <row r="66" spans="1:21" s="4" customFormat="1" ht="13.2" customHeight="1" x14ac:dyDescent="0.3">
      <c r="A66" s="224" t="s">
        <v>178</v>
      </c>
      <c r="B66" s="235" t="s">
        <v>179</v>
      </c>
      <c r="C66" s="226" t="s">
        <v>180</v>
      </c>
      <c r="D66" s="225" t="s">
        <v>1</v>
      </c>
      <c r="E66" s="225"/>
      <c r="F66" s="227">
        <v>14793</v>
      </c>
      <c r="G66" s="244">
        <v>14793</v>
      </c>
      <c r="H66" s="244"/>
      <c r="I66" s="244"/>
      <c r="J66" s="228"/>
      <c r="K66" s="228"/>
      <c r="L66" s="229"/>
      <c r="M66" s="230"/>
      <c r="N66" s="231"/>
      <c r="P66" s="222"/>
      <c r="Q66" s="16"/>
      <c r="R66" s="16"/>
      <c r="U66" s="16"/>
    </row>
    <row r="67" spans="1:21" s="32" customFormat="1" ht="11.4" customHeight="1" x14ac:dyDescent="0.3">
      <c r="A67" s="223" t="s">
        <v>182</v>
      </c>
      <c r="B67" s="237" t="s">
        <v>133</v>
      </c>
      <c r="C67" s="151" t="s">
        <v>154</v>
      </c>
      <c r="D67" s="151" t="s">
        <v>22</v>
      </c>
      <c r="E67" s="225"/>
      <c r="F67" s="152">
        <v>0.01</v>
      </c>
      <c r="G67" s="244"/>
      <c r="H67" s="244"/>
      <c r="I67" s="244">
        <v>0.01</v>
      </c>
      <c r="J67" s="35"/>
      <c r="K67" s="35"/>
      <c r="L67" s="196"/>
      <c r="M67" s="114"/>
      <c r="N67" s="113"/>
      <c r="P67" s="19"/>
      <c r="Q67" s="33"/>
      <c r="R67" s="33"/>
      <c r="U67" s="33"/>
    </row>
    <row r="68" spans="1:21" s="32" customFormat="1" ht="11.4" customHeight="1" x14ac:dyDescent="0.3">
      <c r="A68" s="223" t="s">
        <v>199</v>
      </c>
      <c r="B68" s="237" t="s">
        <v>179</v>
      </c>
      <c r="C68" s="151" t="s">
        <v>200</v>
      </c>
      <c r="D68" s="241" t="s">
        <v>201</v>
      </c>
      <c r="E68" s="225"/>
      <c r="F68" s="152">
        <v>1511.59</v>
      </c>
      <c r="G68" s="35"/>
      <c r="H68" s="36"/>
      <c r="I68" s="35"/>
      <c r="J68" s="35">
        <v>1511.59</v>
      </c>
      <c r="K68" s="35"/>
      <c r="L68" s="196"/>
      <c r="M68" s="114"/>
      <c r="N68" s="113"/>
      <c r="P68" s="19"/>
      <c r="Q68" s="33"/>
      <c r="R68" s="33"/>
      <c r="U68" s="33"/>
    </row>
    <row r="69" spans="1:21" s="32" customFormat="1" ht="11.4" customHeight="1" x14ac:dyDescent="0.3">
      <c r="A69" s="223" t="s">
        <v>238</v>
      </c>
      <c r="B69" s="237" t="s">
        <v>179</v>
      </c>
      <c r="C69" s="151"/>
      <c r="D69" s="241" t="s">
        <v>239</v>
      </c>
      <c r="E69" s="225"/>
      <c r="F69" s="152">
        <v>420.11</v>
      </c>
      <c r="G69" s="35"/>
      <c r="H69" s="36"/>
      <c r="I69" s="35"/>
      <c r="J69" s="35"/>
      <c r="K69" s="35"/>
      <c r="L69" s="196">
        <v>420.11</v>
      </c>
      <c r="M69" s="114"/>
      <c r="N69" s="113"/>
      <c r="P69" s="19"/>
      <c r="Q69" s="33"/>
      <c r="R69" s="33"/>
      <c r="U69" s="33"/>
    </row>
    <row r="70" spans="1:21" s="32" customFormat="1" ht="11.4" customHeight="1" x14ac:dyDescent="0.3">
      <c r="A70" s="223" t="s">
        <v>244</v>
      </c>
      <c r="B70" s="237" t="s">
        <v>179</v>
      </c>
      <c r="C70" s="151" t="s">
        <v>245</v>
      </c>
      <c r="D70" s="241" t="s">
        <v>246</v>
      </c>
      <c r="E70" s="225"/>
      <c r="F70" s="152">
        <v>9668</v>
      </c>
      <c r="G70" s="35"/>
      <c r="H70" s="36">
        <v>9668</v>
      </c>
      <c r="I70" s="35"/>
      <c r="J70" s="35"/>
      <c r="K70" s="35"/>
      <c r="L70" s="196"/>
      <c r="M70" s="114"/>
      <c r="N70" s="113"/>
      <c r="P70" s="19"/>
      <c r="Q70" s="33"/>
      <c r="R70" s="33"/>
      <c r="U70" s="33"/>
    </row>
    <row r="71" spans="1:21" s="32" customFormat="1" ht="11.4" customHeight="1" x14ac:dyDescent="0.3">
      <c r="A71" s="223" t="s">
        <v>256</v>
      </c>
      <c r="B71" s="237" t="s">
        <v>133</v>
      </c>
      <c r="C71" s="151" t="s">
        <v>154</v>
      </c>
      <c r="D71" s="241" t="s">
        <v>22</v>
      </c>
      <c r="E71" s="225"/>
      <c r="F71" s="152">
        <v>0.01</v>
      </c>
      <c r="G71" s="35"/>
      <c r="H71" s="36"/>
      <c r="I71" s="35">
        <v>0.01</v>
      </c>
      <c r="J71" s="35"/>
      <c r="K71" s="35"/>
      <c r="L71" s="196"/>
      <c r="M71" s="114"/>
      <c r="N71" s="113"/>
      <c r="P71" s="19"/>
      <c r="Q71" s="33"/>
      <c r="R71" s="33"/>
      <c r="U71" s="33"/>
    </row>
    <row r="72" spans="1:21" s="32" customFormat="1" ht="11.4" customHeight="1" x14ac:dyDescent="0.3">
      <c r="A72" s="223" t="s">
        <v>257</v>
      </c>
      <c r="B72" s="237" t="s">
        <v>133</v>
      </c>
      <c r="C72" s="151" t="s">
        <v>154</v>
      </c>
      <c r="D72" s="241" t="s">
        <v>22</v>
      </c>
      <c r="E72" s="225"/>
      <c r="F72" s="152">
        <v>0.01</v>
      </c>
      <c r="G72" s="35"/>
      <c r="H72" s="36"/>
      <c r="I72" s="35">
        <v>0.01</v>
      </c>
      <c r="J72" s="35"/>
      <c r="K72" s="35"/>
      <c r="L72" s="196"/>
      <c r="M72" s="114"/>
      <c r="N72" s="113"/>
      <c r="P72" s="19"/>
      <c r="Q72" s="33"/>
      <c r="R72" s="33"/>
      <c r="U72" s="33"/>
    </row>
    <row r="73" spans="1:21" s="32" customFormat="1" ht="11.4" customHeight="1" x14ac:dyDescent="0.3">
      <c r="A73" s="223" t="s">
        <v>258</v>
      </c>
      <c r="B73" s="237" t="s">
        <v>133</v>
      </c>
      <c r="C73" s="151" t="s">
        <v>154</v>
      </c>
      <c r="D73" s="241" t="s">
        <v>22</v>
      </c>
      <c r="E73" s="225"/>
      <c r="F73" s="152">
        <v>0.01</v>
      </c>
      <c r="G73" s="35"/>
      <c r="H73" s="36"/>
      <c r="I73" s="35">
        <v>0.01</v>
      </c>
      <c r="J73" s="35"/>
      <c r="K73" s="35"/>
      <c r="L73" s="196"/>
      <c r="M73" s="114"/>
      <c r="N73" s="113"/>
      <c r="P73" s="19"/>
      <c r="Q73" s="33"/>
      <c r="R73" s="33"/>
      <c r="U73" s="33"/>
    </row>
    <row r="74" spans="1:21" s="32" customFormat="1" ht="11.4" customHeight="1" x14ac:dyDescent="0.3">
      <c r="A74" s="223" t="s">
        <v>259</v>
      </c>
      <c r="B74" s="237" t="s">
        <v>133</v>
      </c>
      <c r="C74" s="151" t="s">
        <v>154</v>
      </c>
      <c r="D74" s="241" t="s">
        <v>22</v>
      </c>
      <c r="E74" s="225"/>
      <c r="F74" s="152">
        <v>0.01</v>
      </c>
      <c r="G74" s="35"/>
      <c r="H74" s="36"/>
      <c r="I74" s="35">
        <v>0.01</v>
      </c>
      <c r="J74" s="35"/>
      <c r="K74" s="35"/>
      <c r="L74" s="196"/>
      <c r="M74" s="114"/>
      <c r="N74" s="113"/>
      <c r="P74" s="19"/>
      <c r="Q74" s="33"/>
      <c r="R74" s="33"/>
      <c r="U74" s="33"/>
    </row>
    <row r="75" spans="1:21" s="32" customFormat="1" ht="11.4" customHeight="1" x14ac:dyDescent="0.3">
      <c r="A75" s="223" t="s">
        <v>260</v>
      </c>
      <c r="B75" s="237" t="s">
        <v>133</v>
      </c>
      <c r="C75" s="151" t="s">
        <v>154</v>
      </c>
      <c r="D75" s="241" t="s">
        <v>22</v>
      </c>
      <c r="E75" s="225"/>
      <c r="F75" s="152">
        <v>0.01</v>
      </c>
      <c r="G75" s="35"/>
      <c r="H75" s="36"/>
      <c r="I75" s="35">
        <v>0.01</v>
      </c>
      <c r="J75" s="35"/>
      <c r="K75" s="35"/>
      <c r="L75" s="196"/>
      <c r="M75" s="114"/>
      <c r="N75" s="113"/>
      <c r="P75" s="19"/>
      <c r="Q75" s="33"/>
      <c r="R75" s="33"/>
      <c r="U75" s="33"/>
    </row>
    <row r="76" spans="1:21" s="32" customFormat="1" ht="11.4" customHeight="1" x14ac:dyDescent="0.3">
      <c r="A76" s="223" t="s">
        <v>261</v>
      </c>
      <c r="B76" s="237" t="s">
        <v>133</v>
      </c>
      <c r="C76" s="151" t="s">
        <v>154</v>
      </c>
      <c r="D76" s="241" t="s">
        <v>22</v>
      </c>
      <c r="E76" s="225"/>
      <c r="F76" s="152">
        <v>0.01</v>
      </c>
      <c r="G76" s="35"/>
      <c r="H76" s="36"/>
      <c r="I76" s="35">
        <v>0.01</v>
      </c>
      <c r="J76" s="35"/>
      <c r="K76" s="35"/>
      <c r="L76" s="196"/>
      <c r="M76" s="114"/>
      <c r="N76" s="113"/>
      <c r="P76" s="19"/>
      <c r="Q76" s="33"/>
      <c r="R76" s="33"/>
      <c r="U76" s="33"/>
    </row>
    <row r="77" spans="1:21" s="118" customFormat="1" x14ac:dyDescent="0.3">
      <c r="A77" s="279" t="s">
        <v>262</v>
      </c>
      <c r="B77" s="235" t="s">
        <v>133</v>
      </c>
      <c r="C77" s="225" t="s">
        <v>154</v>
      </c>
      <c r="D77" s="225" t="s">
        <v>22</v>
      </c>
      <c r="E77" s="225"/>
      <c r="F77" s="227">
        <v>0.01</v>
      </c>
      <c r="G77" s="280"/>
      <c r="H77" s="280"/>
      <c r="I77" s="36">
        <v>0.01</v>
      </c>
      <c r="J77" s="36"/>
      <c r="K77" s="36"/>
      <c r="L77" s="36"/>
      <c r="M77" s="36"/>
      <c r="N77" s="36"/>
      <c r="O77" s="281"/>
      <c r="P77" s="281"/>
      <c r="Q77" s="281"/>
      <c r="R77" s="281"/>
      <c r="U77" s="281"/>
    </row>
    <row r="78" spans="1:21" s="32" customFormat="1" ht="11.4" customHeight="1" x14ac:dyDescent="0.3">
      <c r="A78" s="223" t="s">
        <v>272</v>
      </c>
      <c r="B78" s="237" t="s">
        <v>133</v>
      </c>
      <c r="C78" s="151" t="s">
        <v>154</v>
      </c>
      <c r="D78" s="241" t="s">
        <v>22</v>
      </c>
      <c r="E78" s="225"/>
      <c r="F78" s="152">
        <v>0.01</v>
      </c>
      <c r="G78" s="35"/>
      <c r="H78" s="36"/>
      <c r="I78" s="35">
        <v>0.01</v>
      </c>
      <c r="J78" s="35"/>
      <c r="K78" s="35"/>
      <c r="L78" s="196"/>
      <c r="M78" s="114"/>
      <c r="N78" s="113"/>
      <c r="P78" s="19"/>
      <c r="Q78" s="33"/>
      <c r="R78" s="33"/>
      <c r="U78" s="33"/>
    </row>
    <row r="79" spans="1:21" s="32" customFormat="1" ht="11.4" customHeight="1" x14ac:dyDescent="0.3">
      <c r="A79" s="223" t="s">
        <v>273</v>
      </c>
      <c r="B79" s="237" t="s">
        <v>133</v>
      </c>
      <c r="C79" s="151" t="s">
        <v>154</v>
      </c>
      <c r="D79" s="241" t="s">
        <v>22</v>
      </c>
      <c r="E79" s="225"/>
      <c r="F79" s="152">
        <v>0.01</v>
      </c>
      <c r="G79" s="35"/>
      <c r="H79" s="36"/>
      <c r="I79" s="35">
        <v>0.01</v>
      </c>
      <c r="J79" s="35"/>
      <c r="K79" s="35"/>
      <c r="L79" s="196"/>
      <c r="M79" s="114"/>
      <c r="N79" s="113"/>
      <c r="P79" s="19"/>
      <c r="Q79" s="33"/>
      <c r="R79" s="33"/>
      <c r="U79" s="33"/>
    </row>
    <row r="80" spans="1:21" s="118" customFormat="1" x14ac:dyDescent="0.3">
      <c r="A80" s="279" t="s">
        <v>281</v>
      </c>
      <c r="B80" s="235" t="s">
        <v>179</v>
      </c>
      <c r="C80" s="225" t="s">
        <v>180</v>
      </c>
      <c r="D80" s="225" t="s">
        <v>282</v>
      </c>
      <c r="E80" s="225"/>
      <c r="F80" s="227">
        <v>200</v>
      </c>
      <c r="G80" s="280"/>
      <c r="H80" s="280">
        <v>200</v>
      </c>
      <c r="I80" s="36"/>
      <c r="J80" s="36"/>
      <c r="K80" s="36"/>
      <c r="L80" s="36"/>
      <c r="M80" s="36"/>
      <c r="N80" s="36"/>
      <c r="O80" s="281"/>
      <c r="P80" s="281"/>
      <c r="Q80" s="281"/>
      <c r="R80" s="281"/>
      <c r="U80" s="281"/>
    </row>
    <row r="81" spans="1:21" s="42" customFormat="1" x14ac:dyDescent="0.3">
      <c r="A81" s="245" t="s">
        <v>0</v>
      </c>
      <c r="B81" s="246"/>
      <c r="C81" s="247"/>
      <c r="D81" s="247"/>
      <c r="E81" s="247"/>
      <c r="F81" s="248">
        <f t="shared" ref="F81:L81" si="2">SUM(F63:F80)</f>
        <v>26692.819999999985</v>
      </c>
      <c r="G81" s="249">
        <f t="shared" si="2"/>
        <v>14793</v>
      </c>
      <c r="H81" s="249">
        <f t="shared" si="2"/>
        <v>9868</v>
      </c>
      <c r="I81" s="249">
        <f t="shared" si="2"/>
        <v>0.11999999999999998</v>
      </c>
      <c r="J81" s="103">
        <f t="shared" si="2"/>
        <v>1511.59</v>
      </c>
      <c r="K81" s="103">
        <f t="shared" si="2"/>
        <v>100</v>
      </c>
      <c r="L81" s="195">
        <f t="shared" si="2"/>
        <v>420.11</v>
      </c>
      <c r="M81" s="115"/>
      <c r="N81" s="115"/>
      <c r="P81" s="43"/>
      <c r="Q81" s="43"/>
      <c r="R81" s="43"/>
      <c r="U81" s="43"/>
    </row>
    <row r="82" spans="1:21" s="47" customFormat="1" ht="11.4" customHeight="1" x14ac:dyDescent="0.3">
      <c r="A82" s="250"/>
      <c r="B82" s="250"/>
      <c r="C82" s="251"/>
      <c r="D82" s="252" t="s">
        <v>9</v>
      </c>
      <c r="E82" s="252"/>
      <c r="F82" s="252"/>
      <c r="G82" s="44"/>
      <c r="H82" s="44"/>
      <c r="I82" s="44"/>
      <c r="J82" s="44"/>
      <c r="K82" s="44"/>
      <c r="L82" s="119"/>
      <c r="M82" s="114"/>
      <c r="N82" s="114"/>
      <c r="P82" s="45"/>
      <c r="Q82" s="45"/>
      <c r="R82" s="46"/>
      <c r="U82" s="46"/>
    </row>
    <row r="83" spans="1:21" s="4" customFormat="1" ht="11.4" customHeight="1" x14ac:dyDescent="0.3">
      <c r="A83" s="9"/>
      <c r="B83" s="10"/>
      <c r="C83" s="5"/>
      <c r="D83" s="5"/>
      <c r="E83" s="5"/>
      <c r="F83" s="11"/>
      <c r="G83" s="11"/>
      <c r="H83" s="11"/>
      <c r="I83" s="22"/>
      <c r="J83" s="22"/>
      <c r="K83" s="22"/>
      <c r="L83" s="22"/>
      <c r="M83" s="17"/>
      <c r="N83" s="17"/>
      <c r="O83" s="17"/>
      <c r="P83" s="17"/>
      <c r="Q83" s="17"/>
      <c r="R83" s="11"/>
      <c r="U83" s="17"/>
    </row>
    <row r="84" spans="1:21" s="4" customFormat="1" ht="11.4" customHeight="1" x14ac:dyDescent="0.3">
      <c r="A84" s="9"/>
      <c r="B84" s="10"/>
      <c r="C84" s="5"/>
      <c r="D84" s="5"/>
      <c r="E84" s="5"/>
      <c r="F84" s="11"/>
      <c r="G84" s="19"/>
      <c r="H84" s="19"/>
      <c r="I84" s="23"/>
      <c r="J84" s="23"/>
      <c r="K84" s="23"/>
      <c r="L84" s="23"/>
      <c r="M84" s="23"/>
      <c r="N84" s="23"/>
      <c r="O84" s="24"/>
      <c r="P84" s="19"/>
      <c r="Q84" s="19"/>
      <c r="R84" s="19"/>
      <c r="U84" s="19"/>
    </row>
    <row r="85" spans="1:21" s="4" customFormat="1" ht="11.4" customHeight="1" x14ac:dyDescent="0.3">
      <c r="A85" s="12"/>
      <c r="B85" s="13"/>
      <c r="C85" s="5"/>
      <c r="D85" s="5"/>
      <c r="E85" s="5"/>
      <c r="F85" s="11"/>
      <c r="G85" s="19"/>
      <c r="H85" s="19"/>
      <c r="I85" s="23"/>
      <c r="J85" s="23"/>
      <c r="K85" s="23"/>
      <c r="L85" s="23"/>
      <c r="M85" s="23"/>
      <c r="N85" s="23"/>
      <c r="O85" s="25"/>
      <c r="P85" s="19"/>
      <c r="Q85" s="19"/>
      <c r="R85" s="19"/>
      <c r="U85" s="19"/>
    </row>
    <row r="86" spans="1:21" s="4" customFormat="1" ht="11.4" customHeight="1" x14ac:dyDescent="0.3">
      <c r="A86" s="9"/>
      <c r="B86" s="26"/>
      <c r="C86" s="92"/>
      <c r="D86" s="92"/>
      <c r="E86" s="92"/>
      <c r="F86" s="11"/>
      <c r="G86" s="19"/>
      <c r="H86" s="19"/>
      <c r="I86" s="23"/>
      <c r="J86" s="23"/>
      <c r="K86" s="23"/>
      <c r="L86" s="23"/>
      <c r="M86" s="23"/>
      <c r="N86" s="23"/>
      <c r="O86" s="25"/>
      <c r="P86" s="17"/>
      <c r="Q86" s="19"/>
      <c r="R86" s="17"/>
      <c r="U86" s="19"/>
    </row>
    <row r="87" spans="1:21" s="4" customFormat="1" ht="11.4" customHeight="1" x14ac:dyDescent="0.3">
      <c r="A87" s="27"/>
      <c r="B87" s="26"/>
      <c r="C87" s="54"/>
      <c r="D87" s="317"/>
      <c r="E87" s="318"/>
      <c r="F87" s="11"/>
      <c r="G87" s="19"/>
      <c r="H87" s="19"/>
      <c r="I87" s="23"/>
      <c r="J87" s="23"/>
      <c r="K87" s="23"/>
      <c r="L87" s="23"/>
      <c r="M87" s="23"/>
      <c r="N87" s="23"/>
      <c r="O87" s="24"/>
      <c r="P87" s="17"/>
      <c r="Q87" s="19"/>
      <c r="R87" s="17"/>
      <c r="U87" s="19"/>
    </row>
    <row r="88" spans="1:21" x14ac:dyDescent="0.3">
      <c r="G88" s="28"/>
      <c r="H88" s="28"/>
      <c r="I88" s="28"/>
      <c r="J88" s="28"/>
      <c r="K88" s="28"/>
      <c r="L88" s="28"/>
      <c r="M88" s="28"/>
      <c r="N88" s="29"/>
      <c r="O88" s="29"/>
      <c r="P88" s="29"/>
      <c r="Q88" s="29"/>
      <c r="R88" s="29"/>
      <c r="U88" s="29"/>
    </row>
    <row r="89" spans="1:21" x14ac:dyDescent="0.3">
      <c r="I89" s="23"/>
      <c r="J89" s="23"/>
      <c r="K89" s="23"/>
      <c r="L89" s="23"/>
      <c r="M89" s="23"/>
      <c r="N89" s="23"/>
      <c r="O89" s="19"/>
      <c r="P89" s="19"/>
      <c r="Q89" s="19"/>
      <c r="R89" s="19"/>
      <c r="U89" s="19"/>
    </row>
    <row r="90" spans="1:21" s="4" customFormat="1" ht="11.4" hidden="1" customHeight="1" x14ac:dyDescent="0.25">
      <c r="A90" s="30"/>
      <c r="B90" s="239"/>
      <c r="C90" s="316"/>
      <c r="D90" s="316"/>
      <c r="E90" s="21"/>
      <c r="F90" s="31"/>
      <c r="G90" s="18"/>
      <c r="H90" s="18"/>
      <c r="I90" s="20"/>
      <c r="J90" s="20"/>
      <c r="K90" s="20"/>
      <c r="L90" s="20"/>
      <c r="M90" s="3"/>
      <c r="N90" s="18"/>
      <c r="O90" s="18"/>
      <c r="P90" s="20"/>
      <c r="Q90" s="19"/>
      <c r="R90" s="16"/>
      <c r="U90" s="19"/>
    </row>
    <row r="91" spans="1:21" s="4" customFormat="1" ht="11.4" hidden="1" customHeight="1" x14ac:dyDescent="0.25">
      <c r="A91" s="2"/>
      <c r="B91" s="240"/>
      <c r="C91" s="21"/>
      <c r="D91" s="21"/>
      <c r="E91" s="21"/>
      <c r="F91" s="31"/>
      <c r="G91" s="18"/>
      <c r="H91" s="18"/>
      <c r="I91" s="20"/>
      <c r="J91" s="20"/>
      <c r="K91" s="20"/>
      <c r="L91" s="20"/>
      <c r="M91" s="3"/>
      <c r="N91" s="18"/>
      <c r="O91" s="18"/>
      <c r="P91" s="20"/>
      <c r="Q91" s="19"/>
      <c r="R91" s="16"/>
      <c r="U91" s="19"/>
    </row>
    <row r="92" spans="1:21" s="4" customFormat="1" ht="11.4" hidden="1" customHeight="1" x14ac:dyDescent="0.25">
      <c r="A92" s="2"/>
      <c r="B92" s="240"/>
      <c r="C92" s="21"/>
      <c r="D92" s="21"/>
      <c r="E92" s="21"/>
      <c r="F92" s="31"/>
      <c r="G92" s="18"/>
      <c r="H92" s="18"/>
      <c r="I92" s="20"/>
      <c r="J92" s="20"/>
      <c r="K92" s="20"/>
      <c r="L92" s="20"/>
      <c r="M92" s="3"/>
      <c r="N92" s="18"/>
      <c r="O92" s="18"/>
      <c r="P92" s="20"/>
      <c r="Q92" s="19"/>
      <c r="R92" s="16"/>
      <c r="U92" s="19"/>
    </row>
    <row r="93" spans="1:21" s="4" customFormat="1" ht="11.4" hidden="1" customHeight="1" x14ac:dyDescent="0.25">
      <c r="A93" s="2"/>
      <c r="B93" s="240"/>
      <c r="C93" s="21"/>
      <c r="D93" s="21"/>
      <c r="E93" s="21"/>
      <c r="F93" s="31"/>
      <c r="G93" s="18"/>
      <c r="H93" s="18"/>
      <c r="I93" s="20"/>
      <c r="J93" s="20"/>
      <c r="K93" s="20"/>
      <c r="L93" s="20"/>
      <c r="M93" s="3"/>
      <c r="N93" s="18"/>
      <c r="O93" s="18"/>
      <c r="P93" s="20"/>
      <c r="Q93" s="19"/>
      <c r="R93" s="16"/>
      <c r="U93" s="19"/>
    </row>
    <row r="94" spans="1:21" s="4" customFormat="1" ht="11.4" hidden="1" customHeight="1" x14ac:dyDescent="0.25">
      <c r="A94" s="2"/>
      <c r="B94" s="240"/>
      <c r="C94" s="21"/>
      <c r="D94" s="21"/>
      <c r="E94" s="21"/>
      <c r="F94" s="31"/>
      <c r="G94" s="18"/>
      <c r="H94" s="18"/>
      <c r="I94" s="20"/>
      <c r="J94" s="20"/>
      <c r="K94" s="20"/>
      <c r="L94" s="20"/>
      <c r="M94" s="3"/>
      <c r="N94" s="18"/>
      <c r="O94" s="18"/>
      <c r="P94" s="20"/>
      <c r="Q94" s="19"/>
      <c r="R94" s="16"/>
      <c r="U94" s="19"/>
    </row>
  </sheetData>
  <mergeCells count="3">
    <mergeCell ref="A56:C56"/>
    <mergeCell ref="C90:D90"/>
    <mergeCell ref="D87:E87"/>
  </mergeCells>
  <pageMargins left="0.25" right="0.25" top="0.75" bottom="0.75" header="0.3" footer="0.3"/>
  <pageSetup paperSize="9" scale="10" orientation="landscape" r:id="rId1"/>
  <headerFooter>
    <oddHeader xml:space="preserve">&amp;CWorlington Parish Council Payments and Receipts 2018-19
</oddHeader>
    <oddFooter xml:space="preserve">&amp;C&amp;F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U31"/>
  <sheetViews>
    <sheetView view="pageLayout" zoomScale="130" zoomScalePageLayoutView="130" workbookViewId="0">
      <selection activeCell="G12" sqref="G12"/>
    </sheetView>
  </sheetViews>
  <sheetFormatPr defaultColWidth="9.109375" defaultRowHeight="14.4" x14ac:dyDescent="0.3"/>
  <cols>
    <col min="1" max="1" width="9.109375" style="56"/>
    <col min="2" max="2" width="6" style="56" customWidth="1"/>
    <col min="3" max="3" width="21.33203125" style="56" customWidth="1"/>
    <col min="4" max="4" width="15.88671875" style="56" customWidth="1"/>
    <col min="5" max="5" width="12.77734375" style="73" customWidth="1"/>
    <col min="6" max="16384" width="9.109375" style="56"/>
  </cols>
  <sheetData>
    <row r="2" spans="1:255" s="49" customFormat="1" ht="13.8" x14ac:dyDescent="0.3">
      <c r="A2" s="50" t="s">
        <v>162</v>
      </c>
      <c r="B2" s="51"/>
      <c r="C2" s="51"/>
      <c r="D2" s="51"/>
      <c r="E2" s="117"/>
    </row>
    <row r="3" spans="1:255" s="49" customFormat="1" ht="13.8" x14ac:dyDescent="0.3">
      <c r="A3" s="57" t="s">
        <v>120</v>
      </c>
      <c r="B3" s="71"/>
      <c r="C3" s="71"/>
      <c r="D3" s="71"/>
      <c r="E3" s="62">
        <v>12519.18</v>
      </c>
    </row>
    <row r="4" spans="1:255" s="49" customFormat="1" ht="13.8" x14ac:dyDescent="0.3">
      <c r="A4" s="57" t="s">
        <v>121</v>
      </c>
      <c r="B4" s="71"/>
      <c r="C4" s="71"/>
      <c r="D4" s="71"/>
      <c r="E4" s="62">
        <v>1370.83</v>
      </c>
    </row>
    <row r="5" spans="1:255" s="49" customFormat="1" ht="13.8" x14ac:dyDescent="0.3">
      <c r="A5" s="58"/>
      <c r="B5" s="71"/>
      <c r="C5" s="71"/>
      <c r="D5" s="89"/>
      <c r="E5" s="153">
        <f>SUM(E3:E4)</f>
        <v>13890.01</v>
      </c>
    </row>
    <row r="6" spans="1:255" x14ac:dyDescent="0.3">
      <c r="A6" s="86" t="s">
        <v>30</v>
      </c>
      <c r="B6" s="54"/>
      <c r="C6" s="54"/>
      <c r="D6" s="54"/>
      <c r="E6" s="74"/>
    </row>
    <row r="7" spans="1:255" x14ac:dyDescent="0.3">
      <c r="A7" s="57" t="s">
        <v>17</v>
      </c>
      <c r="B7" s="54"/>
      <c r="C7" s="54"/>
      <c r="D7" s="54"/>
      <c r="E7" s="154">
        <v>26692.82</v>
      </c>
    </row>
    <row r="8" spans="1:255" x14ac:dyDescent="0.3">
      <c r="A8" s="57" t="s">
        <v>18</v>
      </c>
      <c r="B8" s="54"/>
      <c r="C8" s="54"/>
      <c r="D8" s="54"/>
      <c r="E8" s="104">
        <v>14285.49</v>
      </c>
    </row>
    <row r="9" spans="1:255" x14ac:dyDescent="0.3">
      <c r="A9" s="57"/>
      <c r="B9" s="54"/>
      <c r="C9" s="54"/>
      <c r="D9" s="54"/>
      <c r="E9" s="75"/>
      <c r="G9" s="54"/>
    </row>
    <row r="10" spans="1:255" x14ac:dyDescent="0.3">
      <c r="A10" s="58" t="s">
        <v>49</v>
      </c>
      <c r="B10" s="54"/>
      <c r="C10" s="54"/>
      <c r="D10" s="54"/>
      <c r="E10" s="75"/>
      <c r="F10" s="88"/>
      <c r="G10" s="54"/>
    </row>
    <row r="11" spans="1:255" s="54" customFormat="1" ht="14.25" customHeight="1" x14ac:dyDescent="0.3">
      <c r="A11" s="306"/>
      <c r="B11" s="307"/>
      <c r="C11" s="308"/>
      <c r="D11" s="309"/>
      <c r="E11" s="310"/>
      <c r="G11" s="60"/>
      <c r="H11" s="61"/>
      <c r="I11" s="59"/>
      <c r="J11" s="59"/>
      <c r="K11" s="60"/>
      <c r="L11" s="61"/>
      <c r="M11" s="59"/>
      <c r="N11" s="59"/>
      <c r="O11" s="60"/>
      <c r="P11" s="61"/>
      <c r="Q11" s="59"/>
      <c r="R11" s="59"/>
      <c r="S11" s="60"/>
      <c r="T11" s="61"/>
      <c r="U11" s="59"/>
      <c r="V11" s="59"/>
      <c r="W11" s="60"/>
      <c r="X11" s="61"/>
      <c r="Y11" s="59"/>
      <c r="Z11" s="59"/>
      <c r="AA11" s="60"/>
      <c r="AB11" s="61"/>
      <c r="AC11" s="59"/>
      <c r="AD11" s="59"/>
      <c r="AE11" s="60"/>
      <c r="AF11" s="61"/>
      <c r="AG11" s="59"/>
      <c r="AH11" s="59"/>
      <c r="AI11" s="60"/>
      <c r="AJ11" s="61"/>
      <c r="AK11" s="59"/>
      <c r="AL11" s="59"/>
      <c r="AM11" s="60"/>
      <c r="AN11" s="61"/>
      <c r="AO11" s="59"/>
      <c r="AP11" s="59"/>
      <c r="AQ11" s="60"/>
      <c r="AR11" s="61"/>
      <c r="AS11" s="59"/>
      <c r="AT11" s="59"/>
      <c r="AU11" s="60"/>
      <c r="AV11" s="61"/>
      <c r="AW11" s="59"/>
      <c r="AX11" s="59"/>
      <c r="AY11" s="60"/>
      <c r="AZ11" s="61"/>
      <c r="BA11" s="59"/>
      <c r="BB11" s="59"/>
      <c r="BC11" s="60"/>
      <c r="BD11" s="61"/>
      <c r="BE11" s="59"/>
      <c r="BF11" s="59"/>
      <c r="BG11" s="60"/>
      <c r="BH11" s="61"/>
      <c r="BI11" s="59"/>
      <c r="BJ11" s="59"/>
      <c r="BK11" s="60"/>
      <c r="BL11" s="61"/>
      <c r="BM11" s="59"/>
      <c r="BN11" s="59"/>
      <c r="BO11" s="60"/>
      <c r="BP11" s="61"/>
      <c r="BQ11" s="59"/>
      <c r="BR11" s="59"/>
      <c r="BS11" s="60"/>
      <c r="BT11" s="61"/>
      <c r="BU11" s="59"/>
      <c r="BV11" s="59"/>
      <c r="BW11" s="60"/>
      <c r="BX11" s="61"/>
      <c r="BY11" s="59"/>
      <c r="BZ11" s="59"/>
      <c r="CA11" s="60"/>
      <c r="CB11" s="61"/>
      <c r="CC11" s="59"/>
      <c r="CD11" s="59"/>
      <c r="CE11" s="60"/>
      <c r="CF11" s="61"/>
      <c r="CG11" s="59"/>
      <c r="CH11" s="59"/>
      <c r="CI11" s="60"/>
      <c r="CJ11" s="61"/>
      <c r="CK11" s="59"/>
      <c r="CL11" s="59"/>
      <c r="CM11" s="60"/>
      <c r="CN11" s="61"/>
      <c r="CO11" s="59"/>
      <c r="CP11" s="59"/>
      <c r="CQ11" s="60"/>
      <c r="CR11" s="61"/>
      <c r="CS11" s="59"/>
      <c r="CT11" s="59"/>
      <c r="CU11" s="60"/>
      <c r="CV11" s="61"/>
      <c r="CW11" s="59"/>
      <c r="CX11" s="59"/>
      <c r="CY11" s="60"/>
      <c r="CZ11" s="61"/>
      <c r="DA11" s="59"/>
      <c r="DB11" s="59"/>
      <c r="DC11" s="60"/>
      <c r="DD11" s="61"/>
      <c r="DE11" s="59"/>
      <c r="DF11" s="59"/>
      <c r="DG11" s="60"/>
      <c r="DH11" s="61"/>
      <c r="DI11" s="59"/>
      <c r="DJ11" s="59"/>
      <c r="DK11" s="60"/>
      <c r="DL11" s="61"/>
      <c r="DM11" s="59"/>
      <c r="DN11" s="59"/>
      <c r="DO11" s="60"/>
      <c r="DP11" s="61"/>
      <c r="DQ11" s="59"/>
      <c r="DR11" s="59"/>
      <c r="DS11" s="60"/>
      <c r="DT11" s="61"/>
      <c r="DU11" s="59"/>
      <c r="DV11" s="59"/>
      <c r="DW11" s="60"/>
      <c r="DX11" s="61"/>
      <c r="DY11" s="59"/>
      <c r="DZ11" s="59"/>
      <c r="EA11" s="60"/>
      <c r="EB11" s="61"/>
      <c r="EC11" s="59"/>
      <c r="ED11" s="59"/>
      <c r="EE11" s="60"/>
      <c r="EF11" s="61"/>
      <c r="EG11" s="59"/>
      <c r="EH11" s="59"/>
      <c r="EI11" s="60"/>
      <c r="EJ11" s="61"/>
      <c r="EK11" s="59"/>
      <c r="EL11" s="59"/>
      <c r="EM11" s="60"/>
      <c r="EN11" s="61"/>
      <c r="EO11" s="59"/>
      <c r="EP11" s="59"/>
      <c r="EQ11" s="60"/>
      <c r="ER11" s="61"/>
      <c r="ES11" s="59"/>
      <c r="ET11" s="59"/>
      <c r="EU11" s="60"/>
      <c r="EV11" s="61"/>
      <c r="EW11" s="59"/>
      <c r="EX11" s="59"/>
      <c r="EY11" s="60"/>
      <c r="EZ11" s="61"/>
      <c r="FA11" s="59"/>
      <c r="FB11" s="59"/>
      <c r="FC11" s="60"/>
      <c r="FD11" s="61"/>
      <c r="FE11" s="59"/>
      <c r="FF11" s="59"/>
      <c r="FG11" s="60"/>
      <c r="FH11" s="61"/>
      <c r="FI11" s="59"/>
      <c r="FJ11" s="59"/>
      <c r="FK11" s="60"/>
      <c r="FL11" s="61"/>
      <c r="FM11" s="59"/>
      <c r="FN11" s="59"/>
      <c r="FO11" s="60"/>
      <c r="FP11" s="61"/>
      <c r="FQ11" s="59"/>
      <c r="FR11" s="59"/>
      <c r="FS11" s="60"/>
      <c r="FT11" s="61"/>
      <c r="FU11" s="59"/>
      <c r="FV11" s="59"/>
      <c r="FW11" s="60"/>
      <c r="FX11" s="61"/>
      <c r="FY11" s="59"/>
      <c r="FZ11" s="59"/>
      <c r="GA11" s="60"/>
      <c r="GB11" s="61"/>
      <c r="GC11" s="59"/>
      <c r="GD11" s="59"/>
      <c r="GE11" s="60"/>
      <c r="GF11" s="61"/>
      <c r="GG11" s="59"/>
      <c r="GH11" s="59"/>
      <c r="GI11" s="60"/>
      <c r="GJ11" s="61"/>
      <c r="GK11" s="59"/>
      <c r="GL11" s="59"/>
      <c r="GM11" s="60"/>
      <c r="GN11" s="61"/>
      <c r="GO11" s="59"/>
      <c r="GP11" s="59"/>
      <c r="GQ11" s="60"/>
      <c r="GR11" s="61"/>
      <c r="GS11" s="59"/>
      <c r="GT11" s="59"/>
      <c r="GU11" s="60"/>
      <c r="GV11" s="61"/>
      <c r="GW11" s="59"/>
      <c r="GX11" s="59"/>
      <c r="GY11" s="60"/>
      <c r="GZ11" s="61"/>
      <c r="HA11" s="59"/>
      <c r="HB11" s="59"/>
      <c r="HC11" s="60"/>
      <c r="HD11" s="61"/>
      <c r="HE11" s="59"/>
      <c r="HF11" s="59"/>
      <c r="HG11" s="60"/>
      <c r="HH11" s="61"/>
      <c r="HI11" s="59"/>
      <c r="HJ11" s="59"/>
      <c r="HK11" s="60"/>
      <c r="HL11" s="61"/>
      <c r="HM11" s="59"/>
      <c r="HN11" s="59"/>
      <c r="HO11" s="60"/>
      <c r="HP11" s="61"/>
      <c r="HQ11" s="59"/>
      <c r="HR11" s="59"/>
      <c r="HS11" s="60"/>
      <c r="HT11" s="61"/>
      <c r="HU11" s="59"/>
      <c r="HV11" s="59"/>
      <c r="HW11" s="60"/>
      <c r="HX11" s="61"/>
      <c r="HY11" s="59"/>
      <c r="HZ11" s="59"/>
      <c r="IA11" s="60"/>
      <c r="IB11" s="61"/>
      <c r="IC11" s="59"/>
      <c r="ID11" s="59"/>
      <c r="IE11" s="60"/>
      <c r="IF11" s="61"/>
      <c r="IG11" s="59"/>
      <c r="IH11" s="59"/>
      <c r="II11" s="60"/>
      <c r="IJ11" s="61"/>
      <c r="IK11" s="59"/>
      <c r="IL11" s="59"/>
      <c r="IM11" s="60"/>
      <c r="IN11" s="61"/>
      <c r="IO11" s="59"/>
      <c r="IP11" s="59"/>
      <c r="IQ11" s="60"/>
      <c r="IR11" s="61"/>
      <c r="IS11" s="59"/>
      <c r="IT11" s="59"/>
      <c r="IU11" s="60"/>
    </row>
    <row r="12" spans="1:255" s="54" customFormat="1" ht="14.25" customHeight="1" x14ac:dyDescent="0.3">
      <c r="A12" s="306"/>
      <c r="B12" s="307"/>
      <c r="C12" s="308"/>
      <c r="D12" s="309"/>
      <c r="E12" s="310"/>
      <c r="G12" s="60"/>
      <c r="H12" s="61"/>
      <c r="I12" s="59"/>
      <c r="J12" s="59"/>
      <c r="K12" s="60"/>
      <c r="L12" s="61"/>
      <c r="M12" s="59"/>
      <c r="N12" s="59"/>
      <c r="O12" s="60"/>
      <c r="P12" s="61"/>
      <c r="Q12" s="59"/>
      <c r="R12" s="59"/>
      <c r="S12" s="60"/>
      <c r="T12" s="61"/>
      <c r="U12" s="59"/>
      <c r="V12" s="59"/>
      <c r="W12" s="60"/>
      <c r="X12" s="61"/>
      <c r="Y12" s="59"/>
      <c r="Z12" s="59"/>
      <c r="AA12" s="60"/>
      <c r="AB12" s="61"/>
      <c r="AC12" s="59"/>
      <c r="AD12" s="59"/>
      <c r="AE12" s="60"/>
      <c r="AF12" s="61"/>
      <c r="AG12" s="59"/>
      <c r="AH12" s="59"/>
      <c r="AI12" s="60"/>
      <c r="AJ12" s="61"/>
      <c r="AK12" s="59"/>
      <c r="AL12" s="59"/>
      <c r="AM12" s="60"/>
      <c r="AN12" s="61"/>
      <c r="AO12" s="59"/>
      <c r="AP12" s="59"/>
      <c r="AQ12" s="60"/>
      <c r="AR12" s="61"/>
      <c r="AS12" s="59"/>
      <c r="AT12" s="59"/>
      <c r="AU12" s="60"/>
      <c r="AV12" s="61"/>
      <c r="AW12" s="59"/>
      <c r="AX12" s="59"/>
      <c r="AY12" s="60"/>
      <c r="AZ12" s="61"/>
      <c r="BA12" s="59"/>
      <c r="BB12" s="59"/>
      <c r="BC12" s="60"/>
      <c r="BD12" s="61"/>
      <c r="BE12" s="59"/>
      <c r="BF12" s="59"/>
      <c r="BG12" s="60"/>
      <c r="BH12" s="61"/>
      <c r="BI12" s="59"/>
      <c r="BJ12" s="59"/>
      <c r="BK12" s="60"/>
      <c r="BL12" s="61"/>
      <c r="BM12" s="59"/>
      <c r="BN12" s="59"/>
      <c r="BO12" s="60"/>
      <c r="BP12" s="61"/>
      <c r="BQ12" s="59"/>
      <c r="BR12" s="59"/>
      <c r="BS12" s="60"/>
      <c r="BT12" s="61"/>
      <c r="BU12" s="59"/>
      <c r="BV12" s="59"/>
      <c r="BW12" s="60"/>
      <c r="BX12" s="61"/>
      <c r="BY12" s="59"/>
      <c r="BZ12" s="59"/>
      <c r="CA12" s="60"/>
      <c r="CB12" s="61"/>
      <c r="CC12" s="59"/>
      <c r="CD12" s="59"/>
      <c r="CE12" s="60"/>
      <c r="CF12" s="61"/>
      <c r="CG12" s="59"/>
      <c r="CH12" s="59"/>
      <c r="CI12" s="60"/>
      <c r="CJ12" s="61"/>
      <c r="CK12" s="59"/>
      <c r="CL12" s="59"/>
      <c r="CM12" s="60"/>
      <c r="CN12" s="61"/>
      <c r="CO12" s="59"/>
      <c r="CP12" s="59"/>
      <c r="CQ12" s="60"/>
      <c r="CR12" s="61"/>
      <c r="CS12" s="59"/>
      <c r="CT12" s="59"/>
      <c r="CU12" s="60"/>
      <c r="CV12" s="61"/>
      <c r="CW12" s="59"/>
      <c r="CX12" s="59"/>
      <c r="CY12" s="60"/>
      <c r="CZ12" s="61"/>
      <c r="DA12" s="59"/>
      <c r="DB12" s="59"/>
      <c r="DC12" s="60"/>
      <c r="DD12" s="61"/>
      <c r="DE12" s="59"/>
      <c r="DF12" s="59"/>
      <c r="DG12" s="60"/>
      <c r="DH12" s="61"/>
      <c r="DI12" s="59"/>
      <c r="DJ12" s="59"/>
      <c r="DK12" s="60"/>
      <c r="DL12" s="61"/>
      <c r="DM12" s="59"/>
      <c r="DN12" s="59"/>
      <c r="DO12" s="60"/>
      <c r="DP12" s="61"/>
      <c r="DQ12" s="59"/>
      <c r="DR12" s="59"/>
      <c r="DS12" s="60"/>
      <c r="DT12" s="61"/>
      <c r="DU12" s="59"/>
      <c r="DV12" s="59"/>
      <c r="DW12" s="60"/>
      <c r="DX12" s="61"/>
      <c r="DY12" s="59"/>
      <c r="DZ12" s="59"/>
      <c r="EA12" s="60"/>
      <c r="EB12" s="61"/>
      <c r="EC12" s="59"/>
      <c r="ED12" s="59"/>
      <c r="EE12" s="60"/>
      <c r="EF12" s="61"/>
      <c r="EG12" s="59"/>
      <c r="EH12" s="59"/>
      <c r="EI12" s="60"/>
      <c r="EJ12" s="61"/>
      <c r="EK12" s="59"/>
      <c r="EL12" s="59"/>
      <c r="EM12" s="60"/>
      <c r="EN12" s="61"/>
      <c r="EO12" s="59"/>
      <c r="EP12" s="59"/>
      <c r="EQ12" s="60"/>
      <c r="ER12" s="61"/>
      <c r="ES12" s="59"/>
      <c r="ET12" s="59"/>
      <c r="EU12" s="60"/>
      <c r="EV12" s="61"/>
      <c r="EW12" s="59"/>
      <c r="EX12" s="59"/>
      <c r="EY12" s="60"/>
      <c r="EZ12" s="61"/>
      <c r="FA12" s="59"/>
      <c r="FB12" s="59"/>
      <c r="FC12" s="60"/>
      <c r="FD12" s="61"/>
      <c r="FE12" s="59"/>
      <c r="FF12" s="59"/>
      <c r="FG12" s="60"/>
      <c r="FH12" s="61"/>
      <c r="FI12" s="59"/>
      <c r="FJ12" s="59"/>
      <c r="FK12" s="60"/>
      <c r="FL12" s="61"/>
      <c r="FM12" s="59"/>
      <c r="FN12" s="59"/>
      <c r="FO12" s="60"/>
      <c r="FP12" s="61"/>
      <c r="FQ12" s="59"/>
      <c r="FR12" s="59"/>
      <c r="FS12" s="60"/>
      <c r="FT12" s="61"/>
      <c r="FU12" s="59"/>
      <c r="FV12" s="59"/>
      <c r="FW12" s="60"/>
      <c r="FX12" s="61"/>
      <c r="FY12" s="59"/>
      <c r="FZ12" s="59"/>
      <c r="GA12" s="60"/>
      <c r="GB12" s="61"/>
      <c r="GC12" s="59"/>
      <c r="GD12" s="59"/>
      <c r="GE12" s="60"/>
      <c r="GF12" s="61"/>
      <c r="GG12" s="59"/>
      <c r="GH12" s="59"/>
      <c r="GI12" s="60"/>
      <c r="GJ12" s="61"/>
      <c r="GK12" s="59"/>
      <c r="GL12" s="59"/>
      <c r="GM12" s="60"/>
      <c r="GN12" s="61"/>
      <c r="GO12" s="59"/>
      <c r="GP12" s="59"/>
      <c r="GQ12" s="60"/>
      <c r="GR12" s="61"/>
      <c r="GS12" s="59"/>
      <c r="GT12" s="59"/>
      <c r="GU12" s="60"/>
      <c r="GV12" s="61"/>
      <c r="GW12" s="59"/>
      <c r="GX12" s="59"/>
      <c r="GY12" s="60"/>
      <c r="GZ12" s="61"/>
      <c r="HA12" s="59"/>
      <c r="HB12" s="59"/>
      <c r="HC12" s="60"/>
      <c r="HD12" s="61"/>
      <c r="HE12" s="59"/>
      <c r="HF12" s="59"/>
      <c r="HG12" s="60"/>
      <c r="HH12" s="61"/>
      <c r="HI12" s="59"/>
      <c r="HJ12" s="59"/>
      <c r="HK12" s="60"/>
      <c r="HL12" s="61"/>
      <c r="HM12" s="59"/>
      <c r="HN12" s="59"/>
      <c r="HO12" s="60"/>
      <c r="HP12" s="61"/>
      <c r="HQ12" s="59"/>
      <c r="HR12" s="59"/>
      <c r="HS12" s="60"/>
      <c r="HT12" s="61"/>
      <c r="HU12" s="59"/>
      <c r="HV12" s="59"/>
      <c r="HW12" s="60"/>
      <c r="HX12" s="61"/>
      <c r="HY12" s="59"/>
      <c r="HZ12" s="59"/>
      <c r="IA12" s="60"/>
      <c r="IB12" s="61"/>
      <c r="IC12" s="59"/>
      <c r="ID12" s="59"/>
      <c r="IE12" s="60"/>
      <c r="IF12" s="61"/>
      <c r="IG12" s="59"/>
      <c r="IH12" s="59"/>
      <c r="II12" s="60"/>
      <c r="IJ12" s="61"/>
      <c r="IK12" s="59"/>
      <c r="IL12" s="59"/>
      <c r="IM12" s="60"/>
      <c r="IN12" s="61"/>
      <c r="IO12" s="59"/>
      <c r="IP12" s="59"/>
      <c r="IQ12" s="60"/>
      <c r="IR12" s="61"/>
      <c r="IS12" s="59"/>
      <c r="IT12" s="59"/>
      <c r="IU12" s="60"/>
    </row>
    <row r="13" spans="1:255" s="54" customFormat="1" ht="14.25" customHeight="1" x14ac:dyDescent="0.3">
      <c r="A13" s="306"/>
      <c r="B13" s="307"/>
      <c r="C13" s="308"/>
      <c r="D13" s="309"/>
      <c r="E13" s="310"/>
      <c r="G13" s="60"/>
      <c r="H13" s="61"/>
      <c r="I13" s="59"/>
      <c r="J13" s="59"/>
      <c r="K13" s="60"/>
      <c r="L13" s="61"/>
      <c r="M13" s="59"/>
      <c r="N13" s="59"/>
      <c r="O13" s="60"/>
      <c r="P13" s="61"/>
      <c r="Q13" s="59"/>
      <c r="R13" s="59"/>
      <c r="S13" s="60"/>
      <c r="T13" s="61"/>
      <c r="U13" s="59"/>
      <c r="V13" s="59"/>
      <c r="W13" s="60"/>
      <c r="X13" s="61"/>
      <c r="Y13" s="59"/>
      <c r="Z13" s="59"/>
      <c r="AA13" s="60"/>
      <c r="AB13" s="61"/>
      <c r="AC13" s="59"/>
      <c r="AD13" s="59"/>
      <c r="AE13" s="60"/>
      <c r="AF13" s="61"/>
      <c r="AG13" s="59"/>
      <c r="AH13" s="59"/>
      <c r="AI13" s="60"/>
      <c r="AJ13" s="61"/>
      <c r="AK13" s="59"/>
      <c r="AL13" s="59"/>
      <c r="AM13" s="60"/>
      <c r="AN13" s="61"/>
      <c r="AO13" s="59"/>
      <c r="AP13" s="59"/>
      <c r="AQ13" s="60"/>
      <c r="AR13" s="61"/>
      <c r="AS13" s="59"/>
      <c r="AT13" s="59"/>
      <c r="AU13" s="60"/>
      <c r="AV13" s="61"/>
      <c r="AW13" s="59"/>
      <c r="AX13" s="59"/>
      <c r="AY13" s="60"/>
      <c r="AZ13" s="61"/>
      <c r="BA13" s="59"/>
      <c r="BB13" s="59"/>
      <c r="BC13" s="60"/>
      <c r="BD13" s="61"/>
      <c r="BE13" s="59"/>
      <c r="BF13" s="59"/>
      <c r="BG13" s="60"/>
      <c r="BH13" s="61"/>
      <c r="BI13" s="59"/>
      <c r="BJ13" s="59"/>
      <c r="BK13" s="60"/>
      <c r="BL13" s="61"/>
      <c r="BM13" s="59"/>
      <c r="BN13" s="59"/>
      <c r="BO13" s="60"/>
      <c r="BP13" s="61"/>
      <c r="BQ13" s="59"/>
      <c r="BR13" s="59"/>
      <c r="BS13" s="60"/>
      <c r="BT13" s="61"/>
      <c r="BU13" s="59"/>
      <c r="BV13" s="59"/>
      <c r="BW13" s="60"/>
      <c r="BX13" s="61"/>
      <c r="BY13" s="59"/>
      <c r="BZ13" s="59"/>
      <c r="CA13" s="60"/>
      <c r="CB13" s="61"/>
      <c r="CC13" s="59"/>
      <c r="CD13" s="59"/>
      <c r="CE13" s="60"/>
      <c r="CF13" s="61"/>
      <c r="CG13" s="59"/>
      <c r="CH13" s="59"/>
      <c r="CI13" s="60"/>
      <c r="CJ13" s="61"/>
      <c r="CK13" s="59"/>
      <c r="CL13" s="59"/>
      <c r="CM13" s="60"/>
      <c r="CN13" s="61"/>
      <c r="CO13" s="59"/>
      <c r="CP13" s="59"/>
      <c r="CQ13" s="60"/>
      <c r="CR13" s="61"/>
      <c r="CS13" s="59"/>
      <c r="CT13" s="59"/>
      <c r="CU13" s="60"/>
      <c r="CV13" s="61"/>
      <c r="CW13" s="59"/>
      <c r="CX13" s="59"/>
      <c r="CY13" s="60"/>
      <c r="CZ13" s="61"/>
      <c r="DA13" s="59"/>
      <c r="DB13" s="59"/>
      <c r="DC13" s="60"/>
      <c r="DD13" s="61"/>
      <c r="DE13" s="59"/>
      <c r="DF13" s="59"/>
      <c r="DG13" s="60"/>
      <c r="DH13" s="61"/>
      <c r="DI13" s="59"/>
      <c r="DJ13" s="59"/>
      <c r="DK13" s="60"/>
      <c r="DL13" s="61"/>
      <c r="DM13" s="59"/>
      <c r="DN13" s="59"/>
      <c r="DO13" s="60"/>
      <c r="DP13" s="61"/>
      <c r="DQ13" s="59"/>
      <c r="DR13" s="59"/>
      <c r="DS13" s="60"/>
      <c r="DT13" s="61"/>
      <c r="DU13" s="59"/>
      <c r="DV13" s="59"/>
      <c r="DW13" s="60"/>
      <c r="DX13" s="61"/>
      <c r="DY13" s="59"/>
      <c r="DZ13" s="59"/>
      <c r="EA13" s="60"/>
      <c r="EB13" s="61"/>
      <c r="EC13" s="59"/>
      <c r="ED13" s="59"/>
      <c r="EE13" s="60"/>
      <c r="EF13" s="61"/>
      <c r="EG13" s="59"/>
      <c r="EH13" s="59"/>
      <c r="EI13" s="60"/>
      <c r="EJ13" s="61"/>
      <c r="EK13" s="59"/>
      <c r="EL13" s="59"/>
      <c r="EM13" s="60"/>
      <c r="EN13" s="61"/>
      <c r="EO13" s="59"/>
      <c r="EP13" s="59"/>
      <c r="EQ13" s="60"/>
      <c r="ER13" s="61"/>
      <c r="ES13" s="59"/>
      <c r="ET13" s="59"/>
      <c r="EU13" s="60"/>
      <c r="EV13" s="61"/>
      <c r="EW13" s="59"/>
      <c r="EX13" s="59"/>
      <c r="EY13" s="60"/>
      <c r="EZ13" s="61"/>
      <c r="FA13" s="59"/>
      <c r="FB13" s="59"/>
      <c r="FC13" s="60"/>
      <c r="FD13" s="61"/>
      <c r="FE13" s="59"/>
      <c r="FF13" s="59"/>
      <c r="FG13" s="60"/>
      <c r="FH13" s="61"/>
      <c r="FI13" s="59"/>
      <c r="FJ13" s="59"/>
      <c r="FK13" s="60"/>
      <c r="FL13" s="61"/>
      <c r="FM13" s="59"/>
      <c r="FN13" s="59"/>
      <c r="FO13" s="60"/>
      <c r="FP13" s="61"/>
      <c r="FQ13" s="59"/>
      <c r="FR13" s="59"/>
      <c r="FS13" s="60"/>
      <c r="FT13" s="61"/>
      <c r="FU13" s="59"/>
      <c r="FV13" s="59"/>
      <c r="FW13" s="60"/>
      <c r="FX13" s="61"/>
      <c r="FY13" s="59"/>
      <c r="FZ13" s="59"/>
      <c r="GA13" s="60"/>
      <c r="GB13" s="61"/>
      <c r="GC13" s="59"/>
      <c r="GD13" s="59"/>
      <c r="GE13" s="60"/>
      <c r="GF13" s="61"/>
      <c r="GG13" s="59"/>
      <c r="GH13" s="59"/>
      <c r="GI13" s="60"/>
      <c r="GJ13" s="61"/>
      <c r="GK13" s="59"/>
      <c r="GL13" s="59"/>
      <c r="GM13" s="60"/>
      <c r="GN13" s="61"/>
      <c r="GO13" s="59"/>
      <c r="GP13" s="59"/>
      <c r="GQ13" s="60"/>
      <c r="GR13" s="61"/>
      <c r="GS13" s="59"/>
      <c r="GT13" s="59"/>
      <c r="GU13" s="60"/>
      <c r="GV13" s="61"/>
      <c r="GW13" s="59"/>
      <c r="GX13" s="59"/>
      <c r="GY13" s="60"/>
      <c r="GZ13" s="61"/>
      <c r="HA13" s="59"/>
      <c r="HB13" s="59"/>
      <c r="HC13" s="60"/>
      <c r="HD13" s="61"/>
      <c r="HE13" s="59"/>
      <c r="HF13" s="59"/>
      <c r="HG13" s="60"/>
      <c r="HH13" s="61"/>
      <c r="HI13" s="59"/>
      <c r="HJ13" s="59"/>
      <c r="HK13" s="60"/>
      <c r="HL13" s="61"/>
      <c r="HM13" s="59"/>
      <c r="HN13" s="59"/>
      <c r="HO13" s="60"/>
      <c r="HP13" s="61"/>
      <c r="HQ13" s="59"/>
      <c r="HR13" s="59"/>
      <c r="HS13" s="60"/>
      <c r="HT13" s="61"/>
      <c r="HU13" s="59"/>
      <c r="HV13" s="59"/>
      <c r="HW13" s="60"/>
      <c r="HX13" s="61"/>
      <c r="HY13" s="59"/>
      <c r="HZ13" s="59"/>
      <c r="IA13" s="60"/>
      <c r="IB13" s="61"/>
      <c r="IC13" s="59"/>
      <c r="ID13" s="59"/>
      <c r="IE13" s="60"/>
      <c r="IF13" s="61"/>
      <c r="IG13" s="59"/>
      <c r="IH13" s="59"/>
      <c r="II13" s="60"/>
      <c r="IJ13" s="61"/>
      <c r="IK13" s="59"/>
      <c r="IL13" s="59"/>
      <c r="IM13" s="60"/>
      <c r="IN13" s="61"/>
      <c r="IO13" s="59"/>
      <c r="IP13" s="59"/>
      <c r="IQ13" s="60"/>
      <c r="IR13" s="61"/>
      <c r="IS13" s="59"/>
      <c r="IT13" s="59"/>
      <c r="IU13" s="60"/>
    </row>
    <row r="14" spans="1:255" s="54" customFormat="1" ht="14.25" customHeight="1" x14ac:dyDescent="0.3">
      <c r="A14" s="171"/>
      <c r="B14" s="172"/>
      <c r="C14" s="146"/>
      <c r="D14" s="146"/>
      <c r="E14" s="147"/>
      <c r="F14" s="89"/>
      <c r="G14" s="60"/>
      <c r="H14" s="61"/>
      <c r="I14" s="59"/>
      <c r="J14" s="59"/>
      <c r="K14" s="60"/>
      <c r="L14" s="61"/>
      <c r="M14" s="59"/>
      <c r="N14" s="59"/>
      <c r="O14" s="60"/>
      <c r="P14" s="61"/>
      <c r="Q14" s="59"/>
      <c r="R14" s="59"/>
      <c r="S14" s="60"/>
      <c r="T14" s="61"/>
      <c r="U14" s="59"/>
      <c r="V14" s="59"/>
      <c r="W14" s="60"/>
      <c r="X14" s="61"/>
      <c r="Y14" s="59"/>
      <c r="Z14" s="59"/>
      <c r="AA14" s="60"/>
      <c r="AB14" s="61"/>
      <c r="AC14" s="59"/>
      <c r="AD14" s="59"/>
      <c r="AE14" s="60"/>
      <c r="AF14" s="61"/>
      <c r="AG14" s="59"/>
      <c r="AH14" s="59"/>
      <c r="AI14" s="60"/>
      <c r="AJ14" s="61"/>
      <c r="AK14" s="59"/>
      <c r="AL14" s="59"/>
      <c r="AM14" s="60"/>
      <c r="AN14" s="61"/>
      <c r="AO14" s="59"/>
      <c r="AP14" s="59"/>
      <c r="AQ14" s="60"/>
      <c r="AR14" s="61"/>
      <c r="AS14" s="59"/>
      <c r="AT14" s="59"/>
      <c r="AU14" s="60"/>
      <c r="AV14" s="61"/>
      <c r="AW14" s="59"/>
      <c r="AX14" s="59"/>
      <c r="AY14" s="60"/>
      <c r="AZ14" s="61"/>
      <c r="BA14" s="59"/>
      <c r="BB14" s="59"/>
      <c r="BC14" s="60"/>
      <c r="BD14" s="61"/>
      <c r="BE14" s="59"/>
      <c r="BF14" s="59"/>
      <c r="BG14" s="60"/>
      <c r="BH14" s="61"/>
      <c r="BI14" s="59"/>
      <c r="BJ14" s="59"/>
      <c r="BK14" s="60"/>
      <c r="BL14" s="61"/>
      <c r="BM14" s="59"/>
      <c r="BN14" s="59"/>
      <c r="BO14" s="60"/>
      <c r="BP14" s="61"/>
      <c r="BQ14" s="59"/>
      <c r="BR14" s="59"/>
      <c r="BS14" s="60"/>
      <c r="BT14" s="61"/>
      <c r="BU14" s="59"/>
      <c r="BV14" s="59"/>
      <c r="BW14" s="60"/>
      <c r="BX14" s="61"/>
      <c r="BY14" s="59"/>
      <c r="BZ14" s="59"/>
      <c r="CA14" s="60"/>
      <c r="CB14" s="61"/>
      <c r="CC14" s="59"/>
      <c r="CD14" s="59"/>
      <c r="CE14" s="60"/>
      <c r="CF14" s="61"/>
      <c r="CG14" s="59"/>
      <c r="CH14" s="59"/>
      <c r="CI14" s="60"/>
      <c r="CJ14" s="61"/>
      <c r="CK14" s="59"/>
      <c r="CL14" s="59"/>
      <c r="CM14" s="60"/>
      <c r="CN14" s="61"/>
      <c r="CO14" s="59"/>
      <c r="CP14" s="59"/>
      <c r="CQ14" s="60"/>
      <c r="CR14" s="61"/>
      <c r="CS14" s="59"/>
      <c r="CT14" s="59"/>
      <c r="CU14" s="60"/>
      <c r="CV14" s="61"/>
      <c r="CW14" s="59"/>
      <c r="CX14" s="59"/>
      <c r="CY14" s="60"/>
      <c r="CZ14" s="61"/>
      <c r="DA14" s="59"/>
      <c r="DB14" s="59"/>
      <c r="DC14" s="60"/>
      <c r="DD14" s="61"/>
      <c r="DE14" s="59"/>
      <c r="DF14" s="59"/>
      <c r="DG14" s="60"/>
      <c r="DH14" s="61"/>
      <c r="DI14" s="59"/>
      <c r="DJ14" s="59"/>
      <c r="DK14" s="60"/>
      <c r="DL14" s="61"/>
      <c r="DM14" s="59"/>
      <c r="DN14" s="59"/>
      <c r="DO14" s="60"/>
      <c r="DP14" s="61"/>
      <c r="DQ14" s="59"/>
      <c r="DR14" s="59"/>
      <c r="DS14" s="60"/>
      <c r="DT14" s="61"/>
      <c r="DU14" s="59"/>
      <c r="DV14" s="59"/>
      <c r="DW14" s="60"/>
      <c r="DX14" s="61"/>
      <c r="DY14" s="59"/>
      <c r="DZ14" s="59"/>
      <c r="EA14" s="60"/>
      <c r="EB14" s="61"/>
      <c r="EC14" s="59"/>
      <c r="ED14" s="59"/>
      <c r="EE14" s="60"/>
      <c r="EF14" s="61"/>
      <c r="EG14" s="59"/>
      <c r="EH14" s="59"/>
      <c r="EI14" s="60"/>
      <c r="EJ14" s="61"/>
      <c r="EK14" s="59"/>
      <c r="EL14" s="59"/>
      <c r="EM14" s="60"/>
      <c r="EN14" s="61"/>
      <c r="EO14" s="59"/>
      <c r="EP14" s="59"/>
      <c r="EQ14" s="60"/>
      <c r="ER14" s="61"/>
      <c r="ES14" s="59"/>
      <c r="ET14" s="59"/>
      <c r="EU14" s="60"/>
      <c r="EV14" s="61"/>
      <c r="EW14" s="59"/>
      <c r="EX14" s="59"/>
      <c r="EY14" s="60"/>
      <c r="EZ14" s="61"/>
      <c r="FA14" s="59"/>
      <c r="FB14" s="59"/>
      <c r="FC14" s="60"/>
      <c r="FD14" s="61"/>
      <c r="FE14" s="59"/>
      <c r="FF14" s="59"/>
      <c r="FG14" s="60"/>
      <c r="FH14" s="61"/>
      <c r="FI14" s="59"/>
      <c r="FJ14" s="59"/>
      <c r="FK14" s="60"/>
      <c r="FL14" s="61"/>
      <c r="FM14" s="59"/>
      <c r="FN14" s="59"/>
      <c r="FO14" s="60"/>
      <c r="FP14" s="61"/>
      <c r="FQ14" s="59"/>
      <c r="FR14" s="59"/>
      <c r="FS14" s="60"/>
      <c r="FT14" s="61"/>
      <c r="FU14" s="59"/>
      <c r="FV14" s="59"/>
      <c r="FW14" s="60"/>
      <c r="FX14" s="61"/>
      <c r="FY14" s="59"/>
      <c r="FZ14" s="59"/>
      <c r="GA14" s="60"/>
      <c r="GB14" s="61"/>
      <c r="GC14" s="59"/>
      <c r="GD14" s="59"/>
      <c r="GE14" s="60"/>
      <c r="GF14" s="61"/>
      <c r="GG14" s="59"/>
      <c r="GH14" s="59"/>
      <c r="GI14" s="60"/>
      <c r="GJ14" s="61"/>
      <c r="GK14" s="59"/>
      <c r="GL14" s="59"/>
      <c r="GM14" s="60"/>
      <c r="GN14" s="61"/>
      <c r="GO14" s="59"/>
      <c r="GP14" s="59"/>
      <c r="GQ14" s="60"/>
      <c r="GR14" s="61"/>
      <c r="GS14" s="59"/>
      <c r="GT14" s="59"/>
      <c r="GU14" s="60"/>
      <c r="GV14" s="61"/>
      <c r="GW14" s="59"/>
      <c r="GX14" s="59"/>
      <c r="GY14" s="60"/>
      <c r="GZ14" s="61"/>
      <c r="HA14" s="59"/>
      <c r="HB14" s="59"/>
      <c r="HC14" s="60"/>
      <c r="HD14" s="61"/>
      <c r="HE14" s="59"/>
      <c r="HF14" s="59"/>
      <c r="HG14" s="60"/>
      <c r="HH14" s="61"/>
      <c r="HI14" s="59"/>
      <c r="HJ14" s="59"/>
      <c r="HK14" s="60"/>
      <c r="HL14" s="61"/>
      <c r="HM14" s="59"/>
      <c r="HN14" s="59"/>
      <c r="HO14" s="60"/>
      <c r="HP14" s="61"/>
      <c r="HQ14" s="59"/>
      <c r="HR14" s="59"/>
      <c r="HS14" s="60"/>
      <c r="HT14" s="61"/>
      <c r="HU14" s="59"/>
      <c r="HV14" s="59"/>
      <c r="HW14" s="60"/>
      <c r="HX14" s="61"/>
      <c r="HY14" s="59"/>
      <c r="HZ14" s="59"/>
      <c r="IA14" s="60"/>
      <c r="IB14" s="61"/>
      <c r="IC14" s="59"/>
      <c r="ID14" s="59"/>
      <c r="IE14" s="60"/>
      <c r="IF14" s="61"/>
      <c r="IG14" s="59"/>
      <c r="IH14" s="59"/>
      <c r="II14" s="60"/>
      <c r="IJ14" s="61"/>
      <c r="IK14" s="59"/>
      <c r="IL14" s="59"/>
      <c r="IM14" s="60"/>
      <c r="IN14" s="61"/>
      <c r="IO14" s="59"/>
      <c r="IP14" s="59"/>
      <c r="IQ14" s="60"/>
      <c r="IR14" s="61"/>
      <c r="IS14" s="59"/>
      <c r="IT14" s="59"/>
      <c r="IU14" s="60"/>
    </row>
    <row r="15" spans="1:255" s="54" customFormat="1" ht="14.25" customHeight="1" x14ac:dyDescent="0.3">
      <c r="A15" s="171"/>
      <c r="B15" s="172"/>
      <c r="C15" s="146"/>
      <c r="D15" s="146"/>
      <c r="E15" s="147"/>
      <c r="F15" s="89"/>
      <c r="G15" s="60"/>
      <c r="H15" s="61"/>
      <c r="I15" s="59"/>
      <c r="J15" s="59"/>
      <c r="K15" s="60"/>
      <c r="L15" s="61"/>
      <c r="M15" s="59"/>
      <c r="N15" s="59"/>
      <c r="O15" s="60"/>
      <c r="P15" s="61"/>
      <c r="Q15" s="59"/>
      <c r="R15" s="59"/>
      <c r="S15" s="60"/>
      <c r="T15" s="61"/>
      <c r="U15" s="59"/>
      <c r="V15" s="59"/>
      <c r="W15" s="60"/>
      <c r="X15" s="61"/>
      <c r="Y15" s="59"/>
      <c r="Z15" s="59"/>
      <c r="AA15" s="60"/>
      <c r="AB15" s="61"/>
      <c r="AC15" s="59"/>
      <c r="AD15" s="59"/>
      <c r="AE15" s="60"/>
      <c r="AF15" s="61"/>
      <c r="AG15" s="59"/>
      <c r="AH15" s="59"/>
      <c r="AI15" s="60"/>
      <c r="AJ15" s="61"/>
      <c r="AK15" s="59"/>
      <c r="AL15" s="59"/>
      <c r="AM15" s="60"/>
      <c r="AN15" s="61"/>
      <c r="AO15" s="59"/>
      <c r="AP15" s="59"/>
      <c r="AQ15" s="60"/>
      <c r="AR15" s="61"/>
      <c r="AS15" s="59"/>
      <c r="AT15" s="59"/>
      <c r="AU15" s="60"/>
      <c r="AV15" s="61"/>
      <c r="AW15" s="59"/>
      <c r="AX15" s="59"/>
      <c r="AY15" s="60"/>
      <c r="AZ15" s="61"/>
      <c r="BA15" s="59"/>
      <c r="BB15" s="59"/>
      <c r="BC15" s="60"/>
      <c r="BD15" s="61"/>
      <c r="BE15" s="59"/>
      <c r="BF15" s="59"/>
      <c r="BG15" s="60"/>
      <c r="BH15" s="61"/>
      <c r="BI15" s="59"/>
      <c r="BJ15" s="59"/>
      <c r="BK15" s="60"/>
      <c r="BL15" s="61"/>
      <c r="BM15" s="59"/>
      <c r="BN15" s="59"/>
      <c r="BO15" s="60"/>
      <c r="BP15" s="61"/>
      <c r="BQ15" s="59"/>
      <c r="BR15" s="59"/>
      <c r="BS15" s="60"/>
      <c r="BT15" s="61"/>
      <c r="BU15" s="59"/>
      <c r="BV15" s="59"/>
      <c r="BW15" s="60"/>
      <c r="BX15" s="61"/>
      <c r="BY15" s="59"/>
      <c r="BZ15" s="59"/>
      <c r="CA15" s="60"/>
      <c r="CB15" s="61"/>
      <c r="CC15" s="59"/>
      <c r="CD15" s="59"/>
      <c r="CE15" s="60"/>
      <c r="CF15" s="61"/>
      <c r="CG15" s="59"/>
      <c r="CH15" s="59"/>
      <c r="CI15" s="60"/>
      <c r="CJ15" s="61"/>
      <c r="CK15" s="59"/>
      <c r="CL15" s="59"/>
      <c r="CM15" s="60"/>
      <c r="CN15" s="61"/>
      <c r="CO15" s="59"/>
      <c r="CP15" s="59"/>
      <c r="CQ15" s="60"/>
      <c r="CR15" s="61"/>
      <c r="CS15" s="59"/>
      <c r="CT15" s="59"/>
      <c r="CU15" s="60"/>
      <c r="CV15" s="61"/>
      <c r="CW15" s="59"/>
      <c r="CX15" s="59"/>
      <c r="CY15" s="60"/>
      <c r="CZ15" s="61"/>
      <c r="DA15" s="59"/>
      <c r="DB15" s="59"/>
      <c r="DC15" s="60"/>
      <c r="DD15" s="61"/>
      <c r="DE15" s="59"/>
      <c r="DF15" s="59"/>
      <c r="DG15" s="60"/>
      <c r="DH15" s="61"/>
      <c r="DI15" s="59"/>
      <c r="DJ15" s="59"/>
      <c r="DK15" s="60"/>
      <c r="DL15" s="61"/>
      <c r="DM15" s="59"/>
      <c r="DN15" s="59"/>
      <c r="DO15" s="60"/>
      <c r="DP15" s="61"/>
      <c r="DQ15" s="59"/>
      <c r="DR15" s="59"/>
      <c r="DS15" s="60"/>
      <c r="DT15" s="61"/>
      <c r="DU15" s="59"/>
      <c r="DV15" s="59"/>
      <c r="DW15" s="60"/>
      <c r="DX15" s="61"/>
      <c r="DY15" s="59"/>
      <c r="DZ15" s="59"/>
      <c r="EA15" s="60"/>
      <c r="EB15" s="61"/>
      <c r="EC15" s="59"/>
      <c r="ED15" s="59"/>
      <c r="EE15" s="60"/>
      <c r="EF15" s="61"/>
      <c r="EG15" s="59"/>
      <c r="EH15" s="59"/>
      <c r="EI15" s="60"/>
      <c r="EJ15" s="61"/>
      <c r="EK15" s="59"/>
      <c r="EL15" s="59"/>
      <c r="EM15" s="60"/>
      <c r="EN15" s="61"/>
      <c r="EO15" s="59"/>
      <c r="EP15" s="59"/>
      <c r="EQ15" s="60"/>
      <c r="ER15" s="61"/>
      <c r="ES15" s="59"/>
      <c r="ET15" s="59"/>
      <c r="EU15" s="60"/>
      <c r="EV15" s="61"/>
      <c r="EW15" s="59"/>
      <c r="EX15" s="59"/>
      <c r="EY15" s="60"/>
      <c r="EZ15" s="61"/>
      <c r="FA15" s="59"/>
      <c r="FB15" s="59"/>
      <c r="FC15" s="60"/>
      <c r="FD15" s="61"/>
      <c r="FE15" s="59"/>
      <c r="FF15" s="59"/>
      <c r="FG15" s="60"/>
      <c r="FH15" s="61"/>
      <c r="FI15" s="59"/>
      <c r="FJ15" s="59"/>
      <c r="FK15" s="60"/>
      <c r="FL15" s="61"/>
      <c r="FM15" s="59"/>
      <c r="FN15" s="59"/>
      <c r="FO15" s="60"/>
      <c r="FP15" s="61"/>
      <c r="FQ15" s="59"/>
      <c r="FR15" s="59"/>
      <c r="FS15" s="60"/>
      <c r="FT15" s="61"/>
      <c r="FU15" s="59"/>
      <c r="FV15" s="59"/>
      <c r="FW15" s="60"/>
      <c r="FX15" s="61"/>
      <c r="FY15" s="59"/>
      <c r="FZ15" s="59"/>
      <c r="GA15" s="60"/>
      <c r="GB15" s="61"/>
      <c r="GC15" s="59"/>
      <c r="GD15" s="59"/>
      <c r="GE15" s="60"/>
      <c r="GF15" s="61"/>
      <c r="GG15" s="59"/>
      <c r="GH15" s="59"/>
      <c r="GI15" s="60"/>
      <c r="GJ15" s="61"/>
      <c r="GK15" s="59"/>
      <c r="GL15" s="59"/>
      <c r="GM15" s="60"/>
      <c r="GN15" s="61"/>
      <c r="GO15" s="59"/>
      <c r="GP15" s="59"/>
      <c r="GQ15" s="60"/>
      <c r="GR15" s="61"/>
      <c r="GS15" s="59"/>
      <c r="GT15" s="59"/>
      <c r="GU15" s="60"/>
      <c r="GV15" s="61"/>
      <c r="GW15" s="59"/>
      <c r="GX15" s="59"/>
      <c r="GY15" s="60"/>
      <c r="GZ15" s="61"/>
      <c r="HA15" s="59"/>
      <c r="HB15" s="59"/>
      <c r="HC15" s="60"/>
      <c r="HD15" s="61"/>
      <c r="HE15" s="59"/>
      <c r="HF15" s="59"/>
      <c r="HG15" s="60"/>
      <c r="HH15" s="61"/>
      <c r="HI15" s="59"/>
      <c r="HJ15" s="59"/>
      <c r="HK15" s="60"/>
      <c r="HL15" s="61"/>
      <c r="HM15" s="59"/>
      <c r="HN15" s="59"/>
      <c r="HO15" s="60"/>
      <c r="HP15" s="61"/>
      <c r="HQ15" s="59"/>
      <c r="HR15" s="59"/>
      <c r="HS15" s="60"/>
      <c r="HT15" s="61"/>
      <c r="HU15" s="59"/>
      <c r="HV15" s="59"/>
      <c r="HW15" s="60"/>
      <c r="HX15" s="61"/>
      <c r="HY15" s="59"/>
      <c r="HZ15" s="59"/>
      <c r="IA15" s="60"/>
      <c r="IB15" s="61"/>
      <c r="IC15" s="59"/>
      <c r="ID15" s="59"/>
      <c r="IE15" s="60"/>
      <c r="IF15" s="61"/>
      <c r="IG15" s="59"/>
      <c r="IH15" s="59"/>
      <c r="II15" s="60"/>
      <c r="IJ15" s="61"/>
      <c r="IK15" s="59"/>
      <c r="IL15" s="59"/>
      <c r="IM15" s="60"/>
      <c r="IN15" s="61"/>
      <c r="IO15" s="59"/>
      <c r="IP15" s="59"/>
      <c r="IQ15" s="60"/>
      <c r="IR15" s="61"/>
      <c r="IS15" s="59"/>
      <c r="IT15" s="59"/>
      <c r="IU15" s="60"/>
    </row>
    <row r="16" spans="1:255" s="54" customFormat="1" ht="14.25" customHeight="1" x14ac:dyDescent="0.3">
      <c r="A16" s="171"/>
      <c r="B16" s="172"/>
      <c r="C16" s="146"/>
      <c r="D16" s="146"/>
      <c r="E16" s="147"/>
      <c r="F16" s="89"/>
      <c r="G16" s="60"/>
      <c r="H16" s="61"/>
      <c r="I16" s="59"/>
      <c r="J16" s="59"/>
      <c r="K16" s="60"/>
      <c r="L16" s="61"/>
      <c r="M16" s="59"/>
      <c r="N16" s="59"/>
      <c r="O16" s="60"/>
      <c r="P16" s="61"/>
      <c r="Q16" s="59"/>
      <c r="R16" s="59"/>
      <c r="S16" s="60"/>
      <c r="T16" s="61"/>
      <c r="U16" s="59"/>
      <c r="V16" s="59"/>
      <c r="W16" s="60"/>
      <c r="X16" s="61"/>
      <c r="Y16" s="59"/>
      <c r="Z16" s="59"/>
      <c r="AA16" s="60"/>
      <c r="AB16" s="61"/>
      <c r="AC16" s="59"/>
      <c r="AD16" s="59"/>
      <c r="AE16" s="60"/>
      <c r="AF16" s="61"/>
      <c r="AG16" s="59"/>
      <c r="AH16" s="59"/>
      <c r="AI16" s="60"/>
      <c r="AJ16" s="61"/>
      <c r="AK16" s="59"/>
      <c r="AL16" s="59"/>
      <c r="AM16" s="60"/>
      <c r="AN16" s="61"/>
      <c r="AO16" s="59"/>
      <c r="AP16" s="59"/>
      <c r="AQ16" s="60"/>
      <c r="AR16" s="61"/>
      <c r="AS16" s="59"/>
      <c r="AT16" s="59"/>
      <c r="AU16" s="60"/>
      <c r="AV16" s="61"/>
      <c r="AW16" s="59"/>
      <c r="AX16" s="59"/>
      <c r="AY16" s="60"/>
      <c r="AZ16" s="61"/>
      <c r="BA16" s="59"/>
      <c r="BB16" s="59"/>
      <c r="BC16" s="60"/>
      <c r="BD16" s="61"/>
      <c r="BE16" s="59"/>
      <c r="BF16" s="59"/>
      <c r="BG16" s="60"/>
      <c r="BH16" s="61"/>
      <c r="BI16" s="59"/>
      <c r="BJ16" s="59"/>
      <c r="BK16" s="60"/>
      <c r="BL16" s="61"/>
      <c r="BM16" s="59"/>
      <c r="BN16" s="59"/>
      <c r="BO16" s="60"/>
      <c r="BP16" s="61"/>
      <c r="BQ16" s="59"/>
      <c r="BR16" s="59"/>
      <c r="BS16" s="60"/>
      <c r="BT16" s="61"/>
      <c r="BU16" s="59"/>
      <c r="BV16" s="59"/>
      <c r="BW16" s="60"/>
      <c r="BX16" s="61"/>
      <c r="BY16" s="59"/>
      <c r="BZ16" s="59"/>
      <c r="CA16" s="60"/>
      <c r="CB16" s="61"/>
      <c r="CC16" s="59"/>
      <c r="CD16" s="59"/>
      <c r="CE16" s="60"/>
      <c r="CF16" s="61"/>
      <c r="CG16" s="59"/>
      <c r="CH16" s="59"/>
      <c r="CI16" s="60"/>
      <c r="CJ16" s="61"/>
      <c r="CK16" s="59"/>
      <c r="CL16" s="59"/>
      <c r="CM16" s="60"/>
      <c r="CN16" s="61"/>
      <c r="CO16" s="59"/>
      <c r="CP16" s="59"/>
      <c r="CQ16" s="60"/>
      <c r="CR16" s="61"/>
      <c r="CS16" s="59"/>
      <c r="CT16" s="59"/>
      <c r="CU16" s="60"/>
      <c r="CV16" s="61"/>
      <c r="CW16" s="59"/>
      <c r="CX16" s="59"/>
      <c r="CY16" s="60"/>
      <c r="CZ16" s="61"/>
      <c r="DA16" s="59"/>
      <c r="DB16" s="59"/>
      <c r="DC16" s="60"/>
      <c r="DD16" s="61"/>
      <c r="DE16" s="59"/>
      <c r="DF16" s="59"/>
      <c r="DG16" s="60"/>
      <c r="DH16" s="61"/>
      <c r="DI16" s="59"/>
      <c r="DJ16" s="59"/>
      <c r="DK16" s="60"/>
      <c r="DL16" s="61"/>
      <c r="DM16" s="59"/>
      <c r="DN16" s="59"/>
      <c r="DO16" s="60"/>
      <c r="DP16" s="61"/>
      <c r="DQ16" s="59"/>
      <c r="DR16" s="59"/>
      <c r="DS16" s="60"/>
      <c r="DT16" s="61"/>
      <c r="DU16" s="59"/>
      <c r="DV16" s="59"/>
      <c r="DW16" s="60"/>
      <c r="DX16" s="61"/>
      <c r="DY16" s="59"/>
      <c r="DZ16" s="59"/>
      <c r="EA16" s="60"/>
      <c r="EB16" s="61"/>
      <c r="EC16" s="59"/>
      <c r="ED16" s="59"/>
      <c r="EE16" s="60"/>
      <c r="EF16" s="61"/>
      <c r="EG16" s="59"/>
      <c r="EH16" s="59"/>
      <c r="EI16" s="60"/>
      <c r="EJ16" s="61"/>
      <c r="EK16" s="59"/>
      <c r="EL16" s="59"/>
      <c r="EM16" s="60"/>
      <c r="EN16" s="61"/>
      <c r="EO16" s="59"/>
      <c r="EP16" s="59"/>
      <c r="EQ16" s="60"/>
      <c r="ER16" s="61"/>
      <c r="ES16" s="59"/>
      <c r="ET16" s="59"/>
      <c r="EU16" s="60"/>
      <c r="EV16" s="61"/>
      <c r="EW16" s="59"/>
      <c r="EX16" s="59"/>
      <c r="EY16" s="60"/>
      <c r="EZ16" s="61"/>
      <c r="FA16" s="59"/>
      <c r="FB16" s="59"/>
      <c r="FC16" s="60"/>
      <c r="FD16" s="61"/>
      <c r="FE16" s="59"/>
      <c r="FF16" s="59"/>
      <c r="FG16" s="60"/>
      <c r="FH16" s="61"/>
      <c r="FI16" s="59"/>
      <c r="FJ16" s="59"/>
      <c r="FK16" s="60"/>
      <c r="FL16" s="61"/>
      <c r="FM16" s="59"/>
      <c r="FN16" s="59"/>
      <c r="FO16" s="60"/>
      <c r="FP16" s="61"/>
      <c r="FQ16" s="59"/>
      <c r="FR16" s="59"/>
      <c r="FS16" s="60"/>
      <c r="FT16" s="61"/>
      <c r="FU16" s="59"/>
      <c r="FV16" s="59"/>
      <c r="FW16" s="60"/>
      <c r="FX16" s="61"/>
      <c r="FY16" s="59"/>
      <c r="FZ16" s="59"/>
      <c r="GA16" s="60"/>
      <c r="GB16" s="61"/>
      <c r="GC16" s="59"/>
      <c r="GD16" s="59"/>
      <c r="GE16" s="60"/>
      <c r="GF16" s="61"/>
      <c r="GG16" s="59"/>
      <c r="GH16" s="59"/>
      <c r="GI16" s="60"/>
      <c r="GJ16" s="61"/>
      <c r="GK16" s="59"/>
      <c r="GL16" s="59"/>
      <c r="GM16" s="60"/>
      <c r="GN16" s="61"/>
      <c r="GO16" s="59"/>
      <c r="GP16" s="59"/>
      <c r="GQ16" s="60"/>
      <c r="GR16" s="61"/>
      <c r="GS16" s="59"/>
      <c r="GT16" s="59"/>
      <c r="GU16" s="60"/>
      <c r="GV16" s="61"/>
      <c r="GW16" s="59"/>
      <c r="GX16" s="59"/>
      <c r="GY16" s="60"/>
      <c r="GZ16" s="61"/>
      <c r="HA16" s="59"/>
      <c r="HB16" s="59"/>
      <c r="HC16" s="60"/>
      <c r="HD16" s="61"/>
      <c r="HE16" s="59"/>
      <c r="HF16" s="59"/>
      <c r="HG16" s="60"/>
      <c r="HH16" s="61"/>
      <c r="HI16" s="59"/>
      <c r="HJ16" s="59"/>
      <c r="HK16" s="60"/>
      <c r="HL16" s="61"/>
      <c r="HM16" s="59"/>
      <c r="HN16" s="59"/>
      <c r="HO16" s="60"/>
      <c r="HP16" s="61"/>
      <c r="HQ16" s="59"/>
      <c r="HR16" s="59"/>
      <c r="HS16" s="60"/>
      <c r="HT16" s="61"/>
      <c r="HU16" s="59"/>
      <c r="HV16" s="59"/>
      <c r="HW16" s="60"/>
      <c r="HX16" s="61"/>
      <c r="HY16" s="59"/>
      <c r="HZ16" s="59"/>
      <c r="IA16" s="60"/>
      <c r="IB16" s="61"/>
      <c r="IC16" s="59"/>
      <c r="ID16" s="59"/>
      <c r="IE16" s="60"/>
      <c r="IF16" s="61"/>
      <c r="IG16" s="59"/>
      <c r="IH16" s="59"/>
      <c r="II16" s="60"/>
      <c r="IJ16" s="61"/>
      <c r="IK16" s="59"/>
      <c r="IL16" s="59"/>
      <c r="IM16" s="60"/>
      <c r="IN16" s="61"/>
      <c r="IO16" s="59"/>
      <c r="IP16" s="59"/>
      <c r="IQ16" s="60"/>
      <c r="IR16" s="61"/>
      <c r="IS16" s="59"/>
      <c r="IT16" s="59"/>
      <c r="IU16" s="60"/>
    </row>
    <row r="17" spans="1:255" s="54" customFormat="1" ht="14.25" customHeight="1" x14ac:dyDescent="0.3">
      <c r="A17" s="149"/>
      <c r="B17" s="150"/>
      <c r="C17" s="146"/>
      <c r="D17" s="181"/>
      <c r="E17" s="147"/>
      <c r="F17" s="89"/>
      <c r="G17" s="60"/>
      <c r="H17" s="61"/>
      <c r="I17" s="59"/>
      <c r="J17" s="59"/>
      <c r="K17" s="60"/>
      <c r="L17" s="61"/>
      <c r="M17" s="59"/>
      <c r="N17" s="59"/>
      <c r="O17" s="60"/>
      <c r="P17" s="61"/>
      <c r="Q17" s="59"/>
      <c r="R17" s="59"/>
      <c r="S17" s="60"/>
      <c r="T17" s="61"/>
      <c r="U17" s="59"/>
      <c r="V17" s="59"/>
      <c r="W17" s="60"/>
      <c r="X17" s="61"/>
      <c r="Y17" s="59"/>
      <c r="Z17" s="59"/>
      <c r="AA17" s="60"/>
      <c r="AB17" s="61"/>
      <c r="AC17" s="59"/>
      <c r="AD17" s="59"/>
      <c r="AE17" s="60"/>
      <c r="AF17" s="61"/>
      <c r="AG17" s="59"/>
      <c r="AH17" s="59"/>
      <c r="AI17" s="60"/>
      <c r="AJ17" s="61"/>
      <c r="AK17" s="59"/>
      <c r="AL17" s="59"/>
      <c r="AM17" s="60"/>
      <c r="AN17" s="61"/>
      <c r="AO17" s="59"/>
      <c r="AP17" s="59"/>
      <c r="AQ17" s="60"/>
      <c r="AR17" s="61"/>
      <c r="AS17" s="59"/>
      <c r="AT17" s="59"/>
      <c r="AU17" s="60"/>
      <c r="AV17" s="61"/>
      <c r="AW17" s="59"/>
      <c r="AX17" s="59"/>
      <c r="AY17" s="60"/>
      <c r="AZ17" s="61"/>
      <c r="BA17" s="59"/>
      <c r="BB17" s="59"/>
      <c r="BC17" s="60"/>
      <c r="BD17" s="61"/>
      <c r="BE17" s="59"/>
      <c r="BF17" s="59"/>
      <c r="BG17" s="60"/>
      <c r="BH17" s="61"/>
      <c r="BI17" s="59"/>
      <c r="BJ17" s="59"/>
      <c r="BK17" s="60"/>
      <c r="BL17" s="61"/>
      <c r="BM17" s="59"/>
      <c r="BN17" s="59"/>
      <c r="BO17" s="60"/>
      <c r="BP17" s="61"/>
      <c r="BQ17" s="59"/>
      <c r="BR17" s="59"/>
      <c r="BS17" s="60"/>
      <c r="BT17" s="61"/>
      <c r="BU17" s="59"/>
      <c r="BV17" s="59"/>
      <c r="BW17" s="60"/>
      <c r="BX17" s="61"/>
      <c r="BY17" s="59"/>
      <c r="BZ17" s="59"/>
      <c r="CA17" s="60"/>
      <c r="CB17" s="61"/>
      <c r="CC17" s="59"/>
      <c r="CD17" s="59"/>
      <c r="CE17" s="60"/>
      <c r="CF17" s="61"/>
      <c r="CG17" s="59"/>
      <c r="CH17" s="59"/>
      <c r="CI17" s="60"/>
      <c r="CJ17" s="61"/>
      <c r="CK17" s="59"/>
      <c r="CL17" s="59"/>
      <c r="CM17" s="60"/>
      <c r="CN17" s="61"/>
      <c r="CO17" s="59"/>
      <c r="CP17" s="59"/>
      <c r="CQ17" s="60"/>
      <c r="CR17" s="61"/>
      <c r="CS17" s="59"/>
      <c r="CT17" s="59"/>
      <c r="CU17" s="60"/>
      <c r="CV17" s="61"/>
      <c r="CW17" s="59"/>
      <c r="CX17" s="59"/>
      <c r="CY17" s="60"/>
      <c r="CZ17" s="61"/>
      <c r="DA17" s="59"/>
      <c r="DB17" s="59"/>
      <c r="DC17" s="60"/>
      <c r="DD17" s="61"/>
      <c r="DE17" s="59"/>
      <c r="DF17" s="59"/>
      <c r="DG17" s="60"/>
      <c r="DH17" s="61"/>
      <c r="DI17" s="59"/>
      <c r="DJ17" s="59"/>
      <c r="DK17" s="60"/>
      <c r="DL17" s="61"/>
      <c r="DM17" s="59"/>
      <c r="DN17" s="59"/>
      <c r="DO17" s="60"/>
      <c r="DP17" s="61"/>
      <c r="DQ17" s="59"/>
      <c r="DR17" s="59"/>
      <c r="DS17" s="60"/>
      <c r="DT17" s="61"/>
      <c r="DU17" s="59"/>
      <c r="DV17" s="59"/>
      <c r="DW17" s="60"/>
      <c r="DX17" s="61"/>
      <c r="DY17" s="59"/>
      <c r="DZ17" s="59"/>
      <c r="EA17" s="60"/>
      <c r="EB17" s="61"/>
      <c r="EC17" s="59"/>
      <c r="ED17" s="59"/>
      <c r="EE17" s="60"/>
      <c r="EF17" s="61"/>
      <c r="EG17" s="59"/>
      <c r="EH17" s="59"/>
      <c r="EI17" s="60"/>
      <c r="EJ17" s="61"/>
      <c r="EK17" s="59"/>
      <c r="EL17" s="59"/>
      <c r="EM17" s="60"/>
      <c r="EN17" s="61"/>
      <c r="EO17" s="59"/>
      <c r="EP17" s="59"/>
      <c r="EQ17" s="60"/>
      <c r="ER17" s="61"/>
      <c r="ES17" s="59"/>
      <c r="ET17" s="59"/>
      <c r="EU17" s="60"/>
      <c r="EV17" s="61"/>
      <c r="EW17" s="59"/>
      <c r="EX17" s="59"/>
      <c r="EY17" s="60"/>
      <c r="EZ17" s="61"/>
      <c r="FA17" s="59"/>
      <c r="FB17" s="59"/>
      <c r="FC17" s="60"/>
      <c r="FD17" s="61"/>
      <c r="FE17" s="59"/>
      <c r="FF17" s="59"/>
      <c r="FG17" s="60"/>
      <c r="FH17" s="61"/>
      <c r="FI17" s="59"/>
      <c r="FJ17" s="59"/>
      <c r="FK17" s="60"/>
      <c r="FL17" s="61"/>
      <c r="FM17" s="59"/>
      <c r="FN17" s="59"/>
      <c r="FO17" s="60"/>
      <c r="FP17" s="61"/>
      <c r="FQ17" s="59"/>
      <c r="FR17" s="59"/>
      <c r="FS17" s="60"/>
      <c r="FT17" s="61"/>
      <c r="FU17" s="59"/>
      <c r="FV17" s="59"/>
      <c r="FW17" s="60"/>
      <c r="FX17" s="61"/>
      <c r="FY17" s="59"/>
      <c r="FZ17" s="59"/>
      <c r="GA17" s="60"/>
      <c r="GB17" s="61"/>
      <c r="GC17" s="59"/>
      <c r="GD17" s="59"/>
      <c r="GE17" s="60"/>
      <c r="GF17" s="61"/>
      <c r="GG17" s="59"/>
      <c r="GH17" s="59"/>
      <c r="GI17" s="60"/>
      <c r="GJ17" s="61"/>
      <c r="GK17" s="59"/>
      <c r="GL17" s="59"/>
      <c r="GM17" s="60"/>
      <c r="GN17" s="61"/>
      <c r="GO17" s="59"/>
      <c r="GP17" s="59"/>
      <c r="GQ17" s="60"/>
      <c r="GR17" s="61"/>
      <c r="GS17" s="59"/>
      <c r="GT17" s="59"/>
      <c r="GU17" s="60"/>
      <c r="GV17" s="61"/>
      <c r="GW17" s="59"/>
      <c r="GX17" s="59"/>
      <c r="GY17" s="60"/>
      <c r="GZ17" s="61"/>
      <c r="HA17" s="59"/>
      <c r="HB17" s="59"/>
      <c r="HC17" s="60"/>
      <c r="HD17" s="61"/>
      <c r="HE17" s="59"/>
      <c r="HF17" s="59"/>
      <c r="HG17" s="60"/>
      <c r="HH17" s="61"/>
      <c r="HI17" s="59"/>
      <c r="HJ17" s="59"/>
      <c r="HK17" s="60"/>
      <c r="HL17" s="61"/>
      <c r="HM17" s="59"/>
      <c r="HN17" s="59"/>
      <c r="HO17" s="60"/>
      <c r="HP17" s="61"/>
      <c r="HQ17" s="59"/>
      <c r="HR17" s="59"/>
      <c r="HS17" s="60"/>
      <c r="HT17" s="61"/>
      <c r="HU17" s="59"/>
      <c r="HV17" s="59"/>
      <c r="HW17" s="60"/>
      <c r="HX17" s="61"/>
      <c r="HY17" s="59"/>
      <c r="HZ17" s="59"/>
      <c r="IA17" s="60"/>
      <c r="IB17" s="61"/>
      <c r="IC17" s="59"/>
      <c r="ID17" s="59"/>
      <c r="IE17" s="60"/>
      <c r="IF17" s="61"/>
      <c r="IG17" s="59"/>
      <c r="IH17" s="59"/>
      <c r="II17" s="60"/>
      <c r="IJ17" s="61"/>
      <c r="IK17" s="59"/>
      <c r="IL17" s="59"/>
      <c r="IM17" s="60"/>
      <c r="IN17" s="61"/>
      <c r="IO17" s="59"/>
      <c r="IP17" s="59"/>
      <c r="IQ17" s="60"/>
      <c r="IR17" s="61"/>
      <c r="IS17" s="59"/>
      <c r="IT17" s="59"/>
      <c r="IU17" s="60"/>
    </row>
    <row r="18" spans="1:255" s="54" customFormat="1" ht="14.25" customHeight="1" x14ac:dyDescent="0.3">
      <c r="A18" s="149"/>
      <c r="B18" s="150"/>
      <c r="C18" s="146"/>
      <c r="D18" s="181"/>
      <c r="E18" s="147"/>
      <c r="F18" s="89"/>
      <c r="G18" s="60"/>
      <c r="H18" s="61"/>
      <c r="I18" s="59"/>
      <c r="J18" s="59"/>
      <c r="K18" s="60"/>
      <c r="L18" s="61"/>
      <c r="M18" s="59"/>
      <c r="N18" s="59"/>
      <c r="O18" s="60"/>
      <c r="P18" s="61"/>
      <c r="Q18" s="59"/>
      <c r="R18" s="59"/>
      <c r="S18" s="60"/>
      <c r="T18" s="61"/>
      <c r="U18" s="59"/>
      <c r="V18" s="59"/>
      <c r="W18" s="60"/>
      <c r="X18" s="61"/>
      <c r="Y18" s="59"/>
      <c r="Z18" s="59"/>
      <c r="AA18" s="60"/>
      <c r="AB18" s="61"/>
      <c r="AC18" s="59"/>
      <c r="AD18" s="59"/>
      <c r="AE18" s="60"/>
      <c r="AF18" s="61"/>
      <c r="AG18" s="59"/>
      <c r="AH18" s="59"/>
      <c r="AI18" s="60"/>
      <c r="AJ18" s="61"/>
      <c r="AK18" s="59"/>
      <c r="AL18" s="59"/>
      <c r="AM18" s="60"/>
      <c r="AN18" s="61"/>
      <c r="AO18" s="59"/>
      <c r="AP18" s="59"/>
      <c r="AQ18" s="60"/>
      <c r="AR18" s="61"/>
      <c r="AS18" s="59"/>
      <c r="AT18" s="59"/>
      <c r="AU18" s="60"/>
      <c r="AV18" s="61"/>
      <c r="AW18" s="59"/>
      <c r="AX18" s="59"/>
      <c r="AY18" s="60"/>
      <c r="AZ18" s="61"/>
      <c r="BA18" s="59"/>
      <c r="BB18" s="59"/>
      <c r="BC18" s="60"/>
      <c r="BD18" s="61"/>
      <c r="BE18" s="59"/>
      <c r="BF18" s="59"/>
      <c r="BG18" s="60"/>
      <c r="BH18" s="61"/>
      <c r="BI18" s="59"/>
      <c r="BJ18" s="59"/>
      <c r="BK18" s="60"/>
      <c r="BL18" s="61"/>
      <c r="BM18" s="59"/>
      <c r="BN18" s="59"/>
      <c r="BO18" s="60"/>
      <c r="BP18" s="61"/>
      <c r="BQ18" s="59"/>
      <c r="BR18" s="59"/>
      <c r="BS18" s="60"/>
      <c r="BT18" s="61"/>
      <c r="BU18" s="59"/>
      <c r="BV18" s="59"/>
      <c r="BW18" s="60"/>
      <c r="BX18" s="61"/>
      <c r="BY18" s="59"/>
      <c r="BZ18" s="59"/>
      <c r="CA18" s="60"/>
      <c r="CB18" s="61"/>
      <c r="CC18" s="59"/>
      <c r="CD18" s="59"/>
      <c r="CE18" s="60"/>
      <c r="CF18" s="61"/>
      <c r="CG18" s="59"/>
      <c r="CH18" s="59"/>
      <c r="CI18" s="60"/>
      <c r="CJ18" s="61"/>
      <c r="CK18" s="59"/>
      <c r="CL18" s="59"/>
      <c r="CM18" s="60"/>
      <c r="CN18" s="61"/>
      <c r="CO18" s="59"/>
      <c r="CP18" s="59"/>
      <c r="CQ18" s="60"/>
      <c r="CR18" s="61"/>
      <c r="CS18" s="59"/>
      <c r="CT18" s="59"/>
      <c r="CU18" s="60"/>
      <c r="CV18" s="61"/>
      <c r="CW18" s="59"/>
      <c r="CX18" s="59"/>
      <c r="CY18" s="60"/>
      <c r="CZ18" s="61"/>
      <c r="DA18" s="59"/>
      <c r="DB18" s="59"/>
      <c r="DC18" s="60"/>
      <c r="DD18" s="61"/>
      <c r="DE18" s="59"/>
      <c r="DF18" s="59"/>
      <c r="DG18" s="60"/>
      <c r="DH18" s="61"/>
      <c r="DI18" s="59"/>
      <c r="DJ18" s="59"/>
      <c r="DK18" s="60"/>
      <c r="DL18" s="61"/>
      <c r="DM18" s="59"/>
      <c r="DN18" s="59"/>
      <c r="DO18" s="60"/>
      <c r="DP18" s="61"/>
      <c r="DQ18" s="59"/>
      <c r="DR18" s="59"/>
      <c r="DS18" s="60"/>
      <c r="DT18" s="61"/>
      <c r="DU18" s="59"/>
      <c r="DV18" s="59"/>
      <c r="DW18" s="60"/>
      <c r="DX18" s="61"/>
      <c r="DY18" s="59"/>
      <c r="DZ18" s="59"/>
      <c r="EA18" s="60"/>
      <c r="EB18" s="61"/>
      <c r="EC18" s="59"/>
      <c r="ED18" s="59"/>
      <c r="EE18" s="60"/>
      <c r="EF18" s="61"/>
      <c r="EG18" s="59"/>
      <c r="EH18" s="59"/>
      <c r="EI18" s="60"/>
      <c r="EJ18" s="61"/>
      <c r="EK18" s="59"/>
      <c r="EL18" s="59"/>
      <c r="EM18" s="60"/>
      <c r="EN18" s="61"/>
      <c r="EO18" s="59"/>
      <c r="EP18" s="59"/>
      <c r="EQ18" s="60"/>
      <c r="ER18" s="61"/>
      <c r="ES18" s="59"/>
      <c r="ET18" s="59"/>
      <c r="EU18" s="60"/>
      <c r="EV18" s="61"/>
      <c r="EW18" s="59"/>
      <c r="EX18" s="59"/>
      <c r="EY18" s="60"/>
      <c r="EZ18" s="61"/>
      <c r="FA18" s="59"/>
      <c r="FB18" s="59"/>
      <c r="FC18" s="60"/>
      <c r="FD18" s="61"/>
      <c r="FE18" s="59"/>
      <c r="FF18" s="59"/>
      <c r="FG18" s="60"/>
      <c r="FH18" s="61"/>
      <c r="FI18" s="59"/>
      <c r="FJ18" s="59"/>
      <c r="FK18" s="60"/>
      <c r="FL18" s="61"/>
      <c r="FM18" s="59"/>
      <c r="FN18" s="59"/>
      <c r="FO18" s="60"/>
      <c r="FP18" s="61"/>
      <c r="FQ18" s="59"/>
      <c r="FR18" s="59"/>
      <c r="FS18" s="60"/>
      <c r="FT18" s="61"/>
      <c r="FU18" s="59"/>
      <c r="FV18" s="59"/>
      <c r="FW18" s="60"/>
      <c r="FX18" s="61"/>
      <c r="FY18" s="59"/>
      <c r="FZ18" s="59"/>
      <c r="GA18" s="60"/>
      <c r="GB18" s="61"/>
      <c r="GC18" s="59"/>
      <c r="GD18" s="59"/>
      <c r="GE18" s="60"/>
      <c r="GF18" s="61"/>
      <c r="GG18" s="59"/>
      <c r="GH18" s="59"/>
      <c r="GI18" s="60"/>
      <c r="GJ18" s="61"/>
      <c r="GK18" s="59"/>
      <c r="GL18" s="59"/>
      <c r="GM18" s="60"/>
      <c r="GN18" s="61"/>
      <c r="GO18" s="59"/>
      <c r="GP18" s="59"/>
      <c r="GQ18" s="60"/>
      <c r="GR18" s="61"/>
      <c r="GS18" s="59"/>
      <c r="GT18" s="59"/>
      <c r="GU18" s="60"/>
      <c r="GV18" s="61"/>
      <c r="GW18" s="59"/>
      <c r="GX18" s="59"/>
      <c r="GY18" s="60"/>
      <c r="GZ18" s="61"/>
      <c r="HA18" s="59"/>
      <c r="HB18" s="59"/>
      <c r="HC18" s="60"/>
      <c r="HD18" s="61"/>
      <c r="HE18" s="59"/>
      <c r="HF18" s="59"/>
      <c r="HG18" s="60"/>
      <c r="HH18" s="61"/>
      <c r="HI18" s="59"/>
      <c r="HJ18" s="59"/>
      <c r="HK18" s="60"/>
      <c r="HL18" s="61"/>
      <c r="HM18" s="59"/>
      <c r="HN18" s="59"/>
      <c r="HO18" s="60"/>
      <c r="HP18" s="61"/>
      <c r="HQ18" s="59"/>
      <c r="HR18" s="59"/>
      <c r="HS18" s="60"/>
      <c r="HT18" s="61"/>
      <c r="HU18" s="59"/>
      <c r="HV18" s="59"/>
      <c r="HW18" s="60"/>
      <c r="HX18" s="61"/>
      <c r="HY18" s="59"/>
      <c r="HZ18" s="59"/>
      <c r="IA18" s="60"/>
      <c r="IB18" s="61"/>
      <c r="IC18" s="59"/>
      <c r="ID18" s="59"/>
      <c r="IE18" s="60"/>
      <c r="IF18" s="61"/>
      <c r="IG18" s="59"/>
      <c r="IH18" s="59"/>
      <c r="II18" s="60"/>
      <c r="IJ18" s="61"/>
      <c r="IK18" s="59"/>
      <c r="IL18" s="59"/>
      <c r="IM18" s="60"/>
      <c r="IN18" s="61"/>
      <c r="IO18" s="59"/>
      <c r="IP18" s="59"/>
      <c r="IQ18" s="60"/>
      <c r="IR18" s="61"/>
      <c r="IS18" s="59"/>
      <c r="IT18" s="59"/>
      <c r="IU18" s="60"/>
    </row>
    <row r="19" spans="1:255" s="54" customFormat="1" ht="14.25" customHeight="1" x14ac:dyDescent="0.3">
      <c r="A19" s="149"/>
      <c r="B19" s="150"/>
      <c r="C19" s="146"/>
      <c r="D19" s="181"/>
      <c r="E19" s="147"/>
      <c r="F19" s="89"/>
      <c r="G19" s="60"/>
      <c r="H19" s="61"/>
      <c r="I19" s="59"/>
      <c r="J19" s="59"/>
      <c r="K19" s="60"/>
      <c r="L19" s="61"/>
      <c r="M19" s="59"/>
      <c r="N19" s="59"/>
      <c r="O19" s="60"/>
      <c r="P19" s="61"/>
      <c r="Q19" s="59"/>
      <c r="R19" s="59"/>
      <c r="S19" s="60"/>
      <c r="T19" s="61"/>
      <c r="U19" s="59"/>
      <c r="V19" s="59"/>
      <c r="W19" s="60"/>
      <c r="X19" s="61"/>
      <c r="Y19" s="59"/>
      <c r="Z19" s="59"/>
      <c r="AA19" s="60"/>
      <c r="AB19" s="61"/>
      <c r="AC19" s="59"/>
      <c r="AD19" s="59"/>
      <c r="AE19" s="60"/>
      <c r="AF19" s="61"/>
      <c r="AG19" s="59"/>
      <c r="AH19" s="59"/>
      <c r="AI19" s="60"/>
      <c r="AJ19" s="61"/>
      <c r="AK19" s="59"/>
      <c r="AL19" s="59"/>
      <c r="AM19" s="60"/>
      <c r="AN19" s="61"/>
      <c r="AO19" s="59"/>
      <c r="AP19" s="59"/>
      <c r="AQ19" s="60"/>
      <c r="AR19" s="61"/>
      <c r="AS19" s="59"/>
      <c r="AT19" s="59"/>
      <c r="AU19" s="60"/>
      <c r="AV19" s="61"/>
      <c r="AW19" s="59"/>
      <c r="AX19" s="59"/>
      <c r="AY19" s="60"/>
      <c r="AZ19" s="61"/>
      <c r="BA19" s="59"/>
      <c r="BB19" s="59"/>
      <c r="BC19" s="60"/>
      <c r="BD19" s="61"/>
      <c r="BE19" s="59"/>
      <c r="BF19" s="59"/>
      <c r="BG19" s="60"/>
      <c r="BH19" s="61"/>
      <c r="BI19" s="59"/>
      <c r="BJ19" s="59"/>
      <c r="BK19" s="60"/>
      <c r="BL19" s="61"/>
      <c r="BM19" s="59"/>
      <c r="BN19" s="59"/>
      <c r="BO19" s="60"/>
      <c r="BP19" s="61"/>
      <c r="BQ19" s="59"/>
      <c r="BR19" s="59"/>
      <c r="BS19" s="60"/>
      <c r="BT19" s="61"/>
      <c r="BU19" s="59"/>
      <c r="BV19" s="59"/>
      <c r="BW19" s="60"/>
      <c r="BX19" s="61"/>
      <c r="BY19" s="59"/>
      <c r="BZ19" s="59"/>
      <c r="CA19" s="60"/>
      <c r="CB19" s="61"/>
      <c r="CC19" s="59"/>
      <c r="CD19" s="59"/>
      <c r="CE19" s="60"/>
      <c r="CF19" s="61"/>
      <c r="CG19" s="59"/>
      <c r="CH19" s="59"/>
      <c r="CI19" s="60"/>
      <c r="CJ19" s="61"/>
      <c r="CK19" s="59"/>
      <c r="CL19" s="59"/>
      <c r="CM19" s="60"/>
      <c r="CN19" s="61"/>
      <c r="CO19" s="59"/>
      <c r="CP19" s="59"/>
      <c r="CQ19" s="60"/>
      <c r="CR19" s="61"/>
      <c r="CS19" s="59"/>
      <c r="CT19" s="59"/>
      <c r="CU19" s="60"/>
      <c r="CV19" s="61"/>
      <c r="CW19" s="59"/>
      <c r="CX19" s="59"/>
      <c r="CY19" s="60"/>
      <c r="CZ19" s="61"/>
      <c r="DA19" s="59"/>
      <c r="DB19" s="59"/>
      <c r="DC19" s="60"/>
      <c r="DD19" s="61"/>
      <c r="DE19" s="59"/>
      <c r="DF19" s="59"/>
      <c r="DG19" s="60"/>
      <c r="DH19" s="61"/>
      <c r="DI19" s="59"/>
      <c r="DJ19" s="59"/>
      <c r="DK19" s="60"/>
      <c r="DL19" s="61"/>
      <c r="DM19" s="59"/>
      <c r="DN19" s="59"/>
      <c r="DO19" s="60"/>
      <c r="DP19" s="61"/>
      <c r="DQ19" s="59"/>
      <c r="DR19" s="59"/>
      <c r="DS19" s="60"/>
      <c r="DT19" s="61"/>
      <c r="DU19" s="59"/>
      <c r="DV19" s="59"/>
      <c r="DW19" s="60"/>
      <c r="DX19" s="61"/>
      <c r="DY19" s="59"/>
      <c r="DZ19" s="59"/>
      <c r="EA19" s="60"/>
      <c r="EB19" s="61"/>
      <c r="EC19" s="59"/>
      <c r="ED19" s="59"/>
      <c r="EE19" s="60"/>
      <c r="EF19" s="61"/>
      <c r="EG19" s="59"/>
      <c r="EH19" s="59"/>
      <c r="EI19" s="60"/>
      <c r="EJ19" s="61"/>
      <c r="EK19" s="59"/>
      <c r="EL19" s="59"/>
      <c r="EM19" s="60"/>
      <c r="EN19" s="61"/>
      <c r="EO19" s="59"/>
      <c r="EP19" s="59"/>
      <c r="EQ19" s="60"/>
      <c r="ER19" s="61"/>
      <c r="ES19" s="59"/>
      <c r="ET19" s="59"/>
      <c r="EU19" s="60"/>
      <c r="EV19" s="61"/>
      <c r="EW19" s="59"/>
      <c r="EX19" s="59"/>
      <c r="EY19" s="60"/>
      <c r="EZ19" s="61"/>
      <c r="FA19" s="59"/>
      <c r="FB19" s="59"/>
      <c r="FC19" s="60"/>
      <c r="FD19" s="61"/>
      <c r="FE19" s="59"/>
      <c r="FF19" s="59"/>
      <c r="FG19" s="60"/>
      <c r="FH19" s="61"/>
      <c r="FI19" s="59"/>
      <c r="FJ19" s="59"/>
      <c r="FK19" s="60"/>
      <c r="FL19" s="61"/>
      <c r="FM19" s="59"/>
      <c r="FN19" s="59"/>
      <c r="FO19" s="60"/>
      <c r="FP19" s="61"/>
      <c r="FQ19" s="59"/>
      <c r="FR19" s="59"/>
      <c r="FS19" s="60"/>
      <c r="FT19" s="61"/>
      <c r="FU19" s="59"/>
      <c r="FV19" s="59"/>
      <c r="FW19" s="60"/>
      <c r="FX19" s="61"/>
      <c r="FY19" s="59"/>
      <c r="FZ19" s="59"/>
      <c r="GA19" s="60"/>
      <c r="GB19" s="61"/>
      <c r="GC19" s="59"/>
      <c r="GD19" s="59"/>
      <c r="GE19" s="60"/>
      <c r="GF19" s="61"/>
      <c r="GG19" s="59"/>
      <c r="GH19" s="59"/>
      <c r="GI19" s="60"/>
      <c r="GJ19" s="61"/>
      <c r="GK19" s="59"/>
      <c r="GL19" s="59"/>
      <c r="GM19" s="60"/>
      <c r="GN19" s="61"/>
      <c r="GO19" s="59"/>
      <c r="GP19" s="59"/>
      <c r="GQ19" s="60"/>
      <c r="GR19" s="61"/>
      <c r="GS19" s="59"/>
      <c r="GT19" s="59"/>
      <c r="GU19" s="60"/>
      <c r="GV19" s="61"/>
      <c r="GW19" s="59"/>
      <c r="GX19" s="59"/>
      <c r="GY19" s="60"/>
      <c r="GZ19" s="61"/>
      <c r="HA19" s="59"/>
      <c r="HB19" s="59"/>
      <c r="HC19" s="60"/>
      <c r="HD19" s="61"/>
      <c r="HE19" s="59"/>
      <c r="HF19" s="59"/>
      <c r="HG19" s="60"/>
      <c r="HH19" s="61"/>
      <c r="HI19" s="59"/>
      <c r="HJ19" s="59"/>
      <c r="HK19" s="60"/>
      <c r="HL19" s="61"/>
      <c r="HM19" s="59"/>
      <c r="HN19" s="59"/>
      <c r="HO19" s="60"/>
      <c r="HP19" s="61"/>
      <c r="HQ19" s="59"/>
      <c r="HR19" s="59"/>
      <c r="HS19" s="60"/>
      <c r="HT19" s="61"/>
      <c r="HU19" s="59"/>
      <c r="HV19" s="59"/>
      <c r="HW19" s="60"/>
      <c r="HX19" s="61"/>
      <c r="HY19" s="59"/>
      <c r="HZ19" s="59"/>
      <c r="IA19" s="60"/>
      <c r="IB19" s="61"/>
      <c r="IC19" s="59"/>
      <c r="ID19" s="59"/>
      <c r="IE19" s="60"/>
      <c r="IF19" s="61"/>
      <c r="IG19" s="59"/>
      <c r="IH19" s="59"/>
      <c r="II19" s="60"/>
      <c r="IJ19" s="61"/>
      <c r="IK19" s="59"/>
      <c r="IL19" s="59"/>
      <c r="IM19" s="60"/>
      <c r="IN19" s="61"/>
      <c r="IO19" s="59"/>
      <c r="IP19" s="59"/>
      <c r="IQ19" s="60"/>
      <c r="IR19" s="61"/>
      <c r="IS19" s="59"/>
      <c r="IT19" s="59"/>
      <c r="IU19" s="60"/>
    </row>
    <row r="20" spans="1:255" x14ac:dyDescent="0.3">
      <c r="A20" s="85"/>
      <c r="B20" s="319"/>
      <c r="C20" s="320"/>
      <c r="D20" s="48"/>
      <c r="E20" s="91"/>
    </row>
    <row r="21" spans="1:255" x14ac:dyDescent="0.3">
      <c r="A21" s="58" t="s">
        <v>122</v>
      </c>
      <c r="B21" s="54"/>
      <c r="C21" s="54"/>
      <c r="D21" s="54"/>
      <c r="E21" s="62">
        <f>SUM(E11:E19)</f>
        <v>0</v>
      </c>
    </row>
    <row r="22" spans="1:255" x14ac:dyDescent="0.3">
      <c r="A22" s="58" t="s">
        <v>19</v>
      </c>
      <c r="B22" s="54"/>
      <c r="C22" s="54"/>
      <c r="D22" s="54"/>
      <c r="E22" s="120"/>
    </row>
    <row r="23" spans="1:255" x14ac:dyDescent="0.3">
      <c r="A23" s="101"/>
      <c r="B23" s="54"/>
      <c r="C23" s="54"/>
      <c r="D23" s="54"/>
      <c r="E23" s="62"/>
    </row>
    <row r="24" spans="1:255" x14ac:dyDescent="0.3">
      <c r="A24" s="57"/>
      <c r="B24" s="54"/>
      <c r="C24" s="54"/>
      <c r="D24" s="54"/>
      <c r="E24" s="156">
        <f>SUM(E5+E7-E8+E21-E22)</f>
        <v>26297.340000000004</v>
      </c>
      <c r="G24" s="64"/>
      <c r="H24"/>
    </row>
    <row r="25" spans="1:255" x14ac:dyDescent="0.3">
      <c r="A25" s="65"/>
      <c r="B25" s="66"/>
      <c r="C25" s="66"/>
      <c r="D25" s="66"/>
      <c r="E25" s="67"/>
    </row>
    <row r="26" spans="1:255" x14ac:dyDescent="0.3">
      <c r="A26" s="68" t="s">
        <v>284</v>
      </c>
      <c r="B26" s="69"/>
      <c r="C26" s="70"/>
      <c r="D26" s="69"/>
      <c r="E26" s="52"/>
    </row>
    <row r="27" spans="1:255" x14ac:dyDescent="0.3">
      <c r="A27" s="58" t="s">
        <v>58</v>
      </c>
      <c r="B27" s="54"/>
      <c r="C27" s="54"/>
      <c r="D27" s="54"/>
      <c r="E27" s="63">
        <v>24926.39</v>
      </c>
    </row>
    <row r="28" spans="1:255" x14ac:dyDescent="0.3">
      <c r="A28" s="110" t="s">
        <v>59</v>
      </c>
      <c r="B28" s="54"/>
      <c r="C28" s="54"/>
      <c r="D28" s="54"/>
      <c r="E28" s="116">
        <v>1370.95</v>
      </c>
    </row>
    <row r="29" spans="1:255" x14ac:dyDescent="0.3">
      <c r="A29" s="53"/>
      <c r="B29" s="54"/>
      <c r="C29" s="54" t="s">
        <v>153</v>
      </c>
      <c r="D29" s="54"/>
      <c r="E29" s="55"/>
    </row>
    <row r="30" spans="1:255" s="49" customFormat="1" ht="13.8" x14ac:dyDescent="0.3">
      <c r="A30" s="58" t="s">
        <v>0</v>
      </c>
      <c r="B30" s="71" t="s">
        <v>51</v>
      </c>
      <c r="C30" s="71"/>
      <c r="D30" s="71"/>
      <c r="E30" s="72">
        <f>SUM(E27+E28)</f>
        <v>26297.34</v>
      </c>
    </row>
    <row r="31" spans="1:255" x14ac:dyDescent="0.3">
      <c r="A31" s="65"/>
      <c r="B31" s="66"/>
      <c r="C31" s="66"/>
      <c r="D31" s="66"/>
      <c r="E31" s="67"/>
    </row>
  </sheetData>
  <mergeCells count="1">
    <mergeCell ref="B20:C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&amp;CWorlington Parish Council
Bank Reconciliation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26" workbookViewId="0">
      <selection activeCell="K38" sqref="K38"/>
    </sheetView>
  </sheetViews>
  <sheetFormatPr defaultRowHeight="14.4" x14ac:dyDescent="0.3"/>
  <cols>
    <col min="8" max="8" width="10" bestFit="1" customWidth="1"/>
  </cols>
  <sheetData>
    <row r="1" spans="1:8" x14ac:dyDescent="0.3">
      <c r="A1" s="157" t="s">
        <v>286</v>
      </c>
      <c r="B1" s="157"/>
      <c r="C1" s="157"/>
    </row>
    <row r="2" spans="1:8" x14ac:dyDescent="0.3">
      <c r="A2" s="157" t="s">
        <v>311</v>
      </c>
      <c r="B2" s="157"/>
      <c r="C2" s="157"/>
    </row>
    <row r="4" spans="1:8" x14ac:dyDescent="0.3">
      <c r="H4" t="s">
        <v>312</v>
      </c>
    </row>
    <row r="5" spans="1:8" x14ac:dyDescent="0.3">
      <c r="E5" s="157" t="s">
        <v>287</v>
      </c>
    </row>
    <row r="6" spans="1:8" x14ac:dyDescent="0.3">
      <c r="D6" t="s">
        <v>288</v>
      </c>
      <c r="H6">
        <v>14793</v>
      </c>
    </row>
    <row r="7" spans="1:8" x14ac:dyDescent="0.3">
      <c r="D7" t="s">
        <v>167</v>
      </c>
      <c r="H7">
        <v>100</v>
      </c>
    </row>
    <row r="8" spans="1:8" x14ac:dyDescent="0.3">
      <c r="D8" t="s">
        <v>201</v>
      </c>
      <c r="H8">
        <v>1511.59</v>
      </c>
    </row>
    <row r="9" spans="1:8" x14ac:dyDescent="0.3">
      <c r="D9" t="s">
        <v>26</v>
      </c>
      <c r="H9">
        <v>9868</v>
      </c>
    </row>
    <row r="10" spans="1:8" x14ac:dyDescent="0.3">
      <c r="D10" t="s">
        <v>289</v>
      </c>
      <c r="H10">
        <v>0.12</v>
      </c>
    </row>
    <row r="11" spans="1:8" x14ac:dyDescent="0.3">
      <c r="D11" t="s">
        <v>15</v>
      </c>
      <c r="H11">
        <v>420.11</v>
      </c>
    </row>
    <row r="12" spans="1:8" x14ac:dyDescent="0.3">
      <c r="D12" s="157" t="s">
        <v>290</v>
      </c>
      <c r="E12" s="157"/>
      <c r="F12" s="157"/>
      <c r="G12" s="157"/>
      <c r="H12" s="214">
        <f>SUM(H6:H11)</f>
        <v>26692.82</v>
      </c>
    </row>
    <row r="15" spans="1:8" x14ac:dyDescent="0.3">
      <c r="E15" s="157" t="s">
        <v>291</v>
      </c>
    </row>
    <row r="17" spans="4:8" x14ac:dyDescent="0.3">
      <c r="D17" t="s">
        <v>292</v>
      </c>
      <c r="H17">
        <v>5193.84</v>
      </c>
    </row>
    <row r="18" spans="4:8" x14ac:dyDescent="0.3">
      <c r="D18" t="s">
        <v>52</v>
      </c>
      <c r="H18">
        <v>32.85</v>
      </c>
    </row>
    <row r="19" spans="4:8" x14ac:dyDescent="0.3">
      <c r="D19" t="s">
        <v>37</v>
      </c>
      <c r="H19">
        <v>675.47</v>
      </c>
    </row>
    <row r="20" spans="4:8" x14ac:dyDescent="0.3">
      <c r="D20" t="s">
        <v>115</v>
      </c>
      <c r="H20">
        <v>54</v>
      </c>
    </row>
    <row r="21" spans="4:8" x14ac:dyDescent="0.3">
      <c r="D21" t="s">
        <v>293</v>
      </c>
      <c r="H21">
        <v>1654.91</v>
      </c>
    </row>
    <row r="22" spans="4:8" x14ac:dyDescent="0.3">
      <c r="D22" t="s">
        <v>294</v>
      </c>
      <c r="H22">
        <v>1070.9000000000001</v>
      </c>
    </row>
    <row r="23" spans="4:8" x14ac:dyDescent="0.3">
      <c r="D23" t="s">
        <v>295</v>
      </c>
      <c r="H23">
        <v>3789.02</v>
      </c>
    </row>
    <row r="24" spans="4:8" x14ac:dyDescent="0.3">
      <c r="D24" t="s">
        <v>296</v>
      </c>
      <c r="H24">
        <v>79.5</v>
      </c>
    </row>
    <row r="25" spans="4:8" x14ac:dyDescent="0.3">
      <c r="D25" t="s">
        <v>3</v>
      </c>
      <c r="H25">
        <v>654.24</v>
      </c>
    </row>
    <row r="26" spans="4:8" x14ac:dyDescent="0.3">
      <c r="D26" t="s">
        <v>25</v>
      </c>
      <c r="H26">
        <v>0</v>
      </c>
    </row>
    <row r="27" spans="4:8" x14ac:dyDescent="0.3">
      <c r="D27" t="s">
        <v>297</v>
      </c>
      <c r="H27">
        <v>0</v>
      </c>
    </row>
    <row r="28" spans="4:8" x14ac:dyDescent="0.3">
      <c r="D28" t="s">
        <v>298</v>
      </c>
      <c r="H28">
        <v>34.01</v>
      </c>
    </row>
    <row r="29" spans="4:8" x14ac:dyDescent="0.3">
      <c r="D29" t="s">
        <v>71</v>
      </c>
      <c r="H29">
        <v>0</v>
      </c>
    </row>
    <row r="30" spans="4:8" x14ac:dyDescent="0.3">
      <c r="D30" t="s">
        <v>299</v>
      </c>
      <c r="H30">
        <v>37</v>
      </c>
    </row>
    <row r="31" spans="4:8" x14ac:dyDescent="0.3">
      <c r="D31" t="s">
        <v>110</v>
      </c>
      <c r="H31">
        <v>835.75</v>
      </c>
    </row>
    <row r="32" spans="4:8" x14ac:dyDescent="0.3">
      <c r="D32" t="s">
        <v>300</v>
      </c>
      <c r="H32">
        <v>0</v>
      </c>
    </row>
    <row r="33" spans="2:8" x14ac:dyDescent="0.3">
      <c r="D33" t="s">
        <v>278</v>
      </c>
      <c r="H33">
        <v>174</v>
      </c>
    </row>
    <row r="34" spans="2:8" x14ac:dyDescent="0.3">
      <c r="D34" t="s">
        <v>301</v>
      </c>
      <c r="H34">
        <v>0</v>
      </c>
    </row>
    <row r="35" spans="2:8" x14ac:dyDescent="0.3">
      <c r="D35" s="157" t="s">
        <v>302</v>
      </c>
      <c r="E35" s="157"/>
      <c r="F35" s="157"/>
      <c r="G35" s="157"/>
      <c r="H35" s="214">
        <f>SUM(H17:H34)</f>
        <v>14285.490000000002</v>
      </c>
    </row>
    <row r="38" spans="2:8" x14ac:dyDescent="0.3">
      <c r="D38" t="s">
        <v>313</v>
      </c>
      <c r="H38" s="313">
        <v>13890.01</v>
      </c>
    </row>
    <row r="39" spans="2:8" x14ac:dyDescent="0.3">
      <c r="D39" t="s">
        <v>17</v>
      </c>
      <c r="H39">
        <v>26692.82</v>
      </c>
    </row>
    <row r="40" spans="2:8" x14ac:dyDescent="0.3">
      <c r="D40" t="s">
        <v>18</v>
      </c>
      <c r="H40">
        <v>14285.49</v>
      </c>
    </row>
    <row r="42" spans="2:8" x14ac:dyDescent="0.3">
      <c r="D42" t="s">
        <v>314</v>
      </c>
      <c r="H42" s="214">
        <f>SUM(H38+H39-H40)</f>
        <v>26297.340000000004</v>
      </c>
    </row>
    <row r="43" spans="2:8" x14ac:dyDescent="0.3">
      <c r="D43" t="s">
        <v>303</v>
      </c>
    </row>
    <row r="44" spans="2:8" x14ac:dyDescent="0.3">
      <c r="D44" t="s">
        <v>304</v>
      </c>
    </row>
    <row r="45" spans="2:8" x14ac:dyDescent="0.3">
      <c r="D45" t="s">
        <v>51</v>
      </c>
      <c r="H45" s="214">
        <f>SUM(H42-H43)</f>
        <v>26297.340000000004</v>
      </c>
    </row>
    <row r="48" spans="2:8" x14ac:dyDescent="0.3">
      <c r="B48" t="s">
        <v>305</v>
      </c>
    </row>
    <row r="49" spans="1:8" x14ac:dyDescent="0.3">
      <c r="B49" t="s">
        <v>306</v>
      </c>
      <c r="E49" t="s">
        <v>315</v>
      </c>
      <c r="H49" s="39">
        <v>24926.39</v>
      </c>
    </row>
    <row r="50" spans="1:8" x14ac:dyDescent="0.3">
      <c r="B50" t="s">
        <v>307</v>
      </c>
      <c r="E50" t="s">
        <v>315</v>
      </c>
      <c r="H50" s="39">
        <v>1370.95</v>
      </c>
    </row>
    <row r="51" spans="1:8" x14ac:dyDescent="0.3">
      <c r="G51" t="s">
        <v>0</v>
      </c>
      <c r="H51" s="214">
        <f>SUM(H49:H50)</f>
        <v>26297.34</v>
      </c>
    </row>
    <row r="53" spans="1:8" x14ac:dyDescent="0.3">
      <c r="A53" t="s">
        <v>316</v>
      </c>
    </row>
    <row r="54" spans="1:8" x14ac:dyDescent="0.3">
      <c r="A54" t="s">
        <v>317</v>
      </c>
    </row>
    <row r="55" spans="1:8" x14ac:dyDescent="0.3">
      <c r="A55" t="s">
        <v>308</v>
      </c>
    </row>
    <row r="56" spans="1:8" x14ac:dyDescent="0.3">
      <c r="A56" t="s">
        <v>309</v>
      </c>
    </row>
    <row r="58" spans="1:8" x14ac:dyDescent="0.3">
      <c r="A58" t="s">
        <v>318</v>
      </c>
    </row>
    <row r="59" spans="1:8" x14ac:dyDescent="0.3">
      <c r="A59" t="s">
        <v>308</v>
      </c>
    </row>
    <row r="60" spans="1:8" x14ac:dyDescent="0.3">
      <c r="A60" t="s">
        <v>310</v>
      </c>
    </row>
  </sheetData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4" sqref="B4"/>
    </sheetView>
  </sheetViews>
  <sheetFormatPr defaultRowHeight="14.4" x14ac:dyDescent="0.3"/>
  <cols>
    <col min="1" max="1" width="46" customWidth="1"/>
    <col min="2" max="2" width="106" customWidth="1"/>
    <col min="3" max="3" width="33.77734375" customWidth="1"/>
  </cols>
  <sheetData>
    <row r="1" spans="1:6" ht="17.399999999999999" x14ac:dyDescent="0.3">
      <c r="A1" s="93" t="s">
        <v>40</v>
      </c>
      <c r="B1" s="94"/>
      <c r="C1" s="94"/>
      <c r="D1" s="95"/>
      <c r="E1" s="95"/>
      <c r="F1" s="95"/>
    </row>
    <row r="2" spans="1:6" ht="17.399999999999999" x14ac:dyDescent="0.3">
      <c r="A2" s="94"/>
      <c r="B2" s="94"/>
      <c r="C2" s="94"/>
      <c r="D2" s="90"/>
      <c r="E2" s="90"/>
      <c r="F2" s="90"/>
    </row>
    <row r="3" spans="1:6" ht="17.399999999999999" x14ac:dyDescent="0.3">
      <c r="A3" s="94"/>
      <c r="B3" s="94"/>
      <c r="C3" s="94"/>
      <c r="D3" s="90"/>
      <c r="E3" s="90"/>
      <c r="F3" s="90"/>
    </row>
    <row r="4" spans="1:6" ht="17.399999999999999" x14ac:dyDescent="0.3">
      <c r="A4" s="94" t="s">
        <v>31</v>
      </c>
      <c r="B4" s="94"/>
      <c r="C4" s="94"/>
      <c r="D4" s="95"/>
      <c r="E4" s="95"/>
      <c r="F4" s="95"/>
    </row>
    <row r="5" spans="1:6" ht="17.399999999999999" x14ac:dyDescent="0.3">
      <c r="A5" s="94"/>
      <c r="B5" s="94"/>
      <c r="C5" s="94"/>
      <c r="D5" s="90"/>
      <c r="E5" s="90"/>
      <c r="F5" s="90"/>
    </row>
    <row r="6" spans="1:6" ht="17.399999999999999" x14ac:dyDescent="0.3">
      <c r="A6" s="94" t="s">
        <v>1</v>
      </c>
      <c r="B6" s="94"/>
      <c r="C6" s="96">
        <v>0</v>
      </c>
      <c r="D6" s="90"/>
      <c r="E6" s="90"/>
      <c r="F6" s="90"/>
    </row>
    <row r="7" spans="1:6" ht="17.399999999999999" x14ac:dyDescent="0.3">
      <c r="A7" s="94"/>
      <c r="B7" s="94"/>
      <c r="C7" s="94"/>
      <c r="D7" s="90"/>
      <c r="E7" s="90"/>
      <c r="F7" s="90"/>
    </row>
    <row r="8" spans="1:6" ht="17.399999999999999" x14ac:dyDescent="0.3">
      <c r="A8" s="94" t="s">
        <v>32</v>
      </c>
      <c r="B8" s="94"/>
      <c r="C8" s="96"/>
      <c r="D8" s="90"/>
      <c r="E8" s="90"/>
      <c r="F8" s="90"/>
    </row>
    <row r="9" spans="1:6" ht="17.399999999999999" x14ac:dyDescent="0.3">
      <c r="A9" s="94"/>
      <c r="B9" s="94"/>
      <c r="C9" s="94"/>
      <c r="D9" s="90"/>
      <c r="E9" s="90"/>
      <c r="F9" s="90"/>
    </row>
    <row r="10" spans="1:6" ht="17.399999999999999" x14ac:dyDescent="0.3">
      <c r="A10" s="94" t="s">
        <v>33</v>
      </c>
      <c r="B10" s="94"/>
      <c r="C10" s="96"/>
      <c r="D10" s="321"/>
      <c r="E10" s="322"/>
      <c r="F10" s="322"/>
    </row>
    <row r="11" spans="1:6" ht="17.399999999999999" x14ac:dyDescent="0.3">
      <c r="A11" s="94"/>
      <c r="B11" s="94"/>
      <c r="C11" s="94"/>
      <c r="D11" s="321"/>
      <c r="E11" s="322"/>
      <c r="F11" s="322"/>
    </row>
    <row r="12" spans="1:6" ht="17.399999999999999" x14ac:dyDescent="0.3">
      <c r="A12" s="94" t="s">
        <v>34</v>
      </c>
      <c r="B12" s="94"/>
      <c r="C12" s="96"/>
      <c r="D12" s="90"/>
      <c r="E12" s="90"/>
      <c r="F12" s="90"/>
    </row>
    <row r="13" spans="1:6" ht="17.399999999999999" x14ac:dyDescent="0.3">
      <c r="A13" s="94"/>
      <c r="B13" s="94"/>
      <c r="C13" s="94"/>
      <c r="D13" s="90"/>
      <c r="E13" s="90"/>
      <c r="F13" s="90"/>
    </row>
    <row r="14" spans="1:6" ht="17.399999999999999" x14ac:dyDescent="0.3">
      <c r="A14" s="94" t="s">
        <v>35</v>
      </c>
      <c r="B14" s="94" t="s">
        <v>36</v>
      </c>
      <c r="C14" s="94"/>
      <c r="D14" s="90"/>
      <c r="E14" s="90"/>
      <c r="F14" s="90"/>
    </row>
    <row r="15" spans="1:6" ht="17.399999999999999" x14ac:dyDescent="0.3">
      <c r="A15" s="94"/>
      <c r="B15" s="94"/>
      <c r="C15" s="94"/>
      <c r="D15" s="90"/>
      <c r="E15" s="90"/>
      <c r="F15" s="90"/>
    </row>
  </sheetData>
  <mergeCells count="2">
    <mergeCell ref="D10:F10"/>
    <mergeCell ref="D11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view="pageLayout" topLeftCell="D1" zoomScale="90" zoomScalePageLayoutView="90" workbookViewId="0">
      <selection activeCell="E46" sqref="E46"/>
    </sheetView>
  </sheetViews>
  <sheetFormatPr defaultRowHeight="14.4" x14ac:dyDescent="0.3"/>
  <cols>
    <col min="1" max="1" width="32.88671875" customWidth="1"/>
    <col min="2" max="2" width="18.109375" customWidth="1"/>
    <col min="3" max="3" width="13.109375" style="39" customWidth="1"/>
    <col min="4" max="4" width="13.5546875" style="39" customWidth="1"/>
    <col min="5" max="5" width="13.77734375" style="39" customWidth="1"/>
    <col min="6" max="7" width="12" customWidth="1"/>
    <col min="8" max="8" width="14.6640625" customWidth="1"/>
    <col min="9" max="9" width="12.6640625" customWidth="1"/>
    <col min="10" max="10" width="13.88671875" customWidth="1"/>
    <col min="11" max="11" width="14.109375" customWidth="1"/>
    <col min="12" max="12" width="16" customWidth="1"/>
    <col min="13" max="13" width="23.77734375" customWidth="1"/>
    <col min="14" max="14" width="17.21875" style="209" customWidth="1"/>
    <col min="15" max="15" width="13.5546875" customWidth="1"/>
    <col min="16" max="16" width="14" customWidth="1"/>
  </cols>
  <sheetData>
    <row r="1" spans="1:17" ht="28.8" x14ac:dyDescent="0.3">
      <c r="A1" s="134"/>
      <c r="B1" s="106" t="s">
        <v>54</v>
      </c>
      <c r="C1" s="132" t="s">
        <v>53</v>
      </c>
      <c r="D1" s="106" t="s">
        <v>54</v>
      </c>
      <c r="E1" s="106" t="s">
        <v>53</v>
      </c>
      <c r="F1" s="107" t="s">
        <v>54</v>
      </c>
      <c r="G1" s="198" t="s">
        <v>53</v>
      </c>
      <c r="H1" s="198" t="s">
        <v>140</v>
      </c>
      <c r="I1" s="198" t="s">
        <v>53</v>
      </c>
      <c r="J1" s="198" t="s">
        <v>54</v>
      </c>
      <c r="K1" s="198" t="s">
        <v>53</v>
      </c>
      <c r="L1" s="282" t="s">
        <v>140</v>
      </c>
      <c r="M1" s="283" t="s">
        <v>140</v>
      </c>
      <c r="N1" s="198" t="s">
        <v>53</v>
      </c>
      <c r="O1" s="284" t="s">
        <v>157</v>
      </c>
      <c r="P1" s="285" t="s">
        <v>53</v>
      </c>
    </row>
    <row r="2" spans="1:17" ht="15" thickBot="1" x14ac:dyDescent="0.35">
      <c r="A2" s="135"/>
      <c r="B2" s="132" t="s">
        <v>55</v>
      </c>
      <c r="C2" s="132" t="s">
        <v>56</v>
      </c>
      <c r="D2" s="106" t="s">
        <v>56</v>
      </c>
      <c r="E2" s="106" t="s">
        <v>104</v>
      </c>
      <c r="F2" s="157" t="s">
        <v>104</v>
      </c>
      <c r="G2" s="199" t="s">
        <v>123</v>
      </c>
      <c r="H2" s="199" t="s">
        <v>123</v>
      </c>
      <c r="I2" s="199" t="s">
        <v>134</v>
      </c>
      <c r="J2" s="198" t="s">
        <v>134</v>
      </c>
      <c r="K2" s="198" t="s">
        <v>141</v>
      </c>
      <c r="L2" s="107" t="s">
        <v>141</v>
      </c>
      <c r="M2" s="283" t="s">
        <v>150</v>
      </c>
      <c r="N2" s="198" t="s">
        <v>151</v>
      </c>
      <c r="O2" s="198" t="s">
        <v>156</v>
      </c>
      <c r="P2" s="285" t="s">
        <v>158</v>
      </c>
    </row>
    <row r="3" spans="1:17" x14ac:dyDescent="0.3">
      <c r="A3" s="83" t="s">
        <v>21</v>
      </c>
      <c r="B3" s="141"/>
      <c r="C3" s="136"/>
      <c r="D3" s="158"/>
      <c r="E3" s="165"/>
      <c r="F3" s="155"/>
      <c r="G3" s="177"/>
      <c r="H3" s="200"/>
      <c r="I3" s="216"/>
      <c r="J3" s="155"/>
      <c r="K3" s="155"/>
      <c r="L3" s="286"/>
      <c r="M3" s="177"/>
      <c r="N3" s="177"/>
      <c r="O3" s="155"/>
      <c r="P3" s="287"/>
    </row>
    <row r="4" spans="1:17" ht="18" customHeight="1" x14ac:dyDescent="0.3">
      <c r="A4" s="133" t="s">
        <v>1</v>
      </c>
      <c r="B4" s="142">
        <v>9386.2199999999993</v>
      </c>
      <c r="C4" s="130">
        <v>10490</v>
      </c>
      <c r="D4" s="159">
        <v>10490</v>
      </c>
      <c r="E4" s="166">
        <v>10525</v>
      </c>
      <c r="F4" s="179">
        <v>10525</v>
      </c>
      <c r="G4" s="178">
        <v>10829</v>
      </c>
      <c r="H4" s="201">
        <v>10829</v>
      </c>
      <c r="I4" s="217">
        <v>11447</v>
      </c>
      <c r="J4" s="179">
        <v>11447</v>
      </c>
      <c r="K4" s="178">
        <v>12147</v>
      </c>
      <c r="L4" s="288">
        <v>12147</v>
      </c>
      <c r="M4" s="178">
        <v>12863</v>
      </c>
      <c r="N4" s="178">
        <v>12863</v>
      </c>
      <c r="O4" s="179">
        <v>13711</v>
      </c>
      <c r="P4" s="289">
        <v>13711</v>
      </c>
      <c r="Q4" s="290"/>
    </row>
    <row r="5" spans="1:17" x14ac:dyDescent="0.3">
      <c r="A5" s="133" t="s">
        <v>26</v>
      </c>
      <c r="B5" s="142">
        <v>146.07</v>
      </c>
      <c r="C5" s="130">
        <v>110</v>
      </c>
      <c r="D5" s="159">
        <v>1334</v>
      </c>
      <c r="E5" s="166">
        <v>73</v>
      </c>
      <c r="F5" s="179">
        <v>3942.07</v>
      </c>
      <c r="G5" s="178">
        <v>37</v>
      </c>
      <c r="H5" s="201">
        <v>37</v>
      </c>
      <c r="I5" s="217">
        <v>0</v>
      </c>
      <c r="J5" s="179">
        <v>778.42</v>
      </c>
      <c r="K5" s="178">
        <v>0</v>
      </c>
      <c r="L5" s="288">
        <v>0</v>
      </c>
      <c r="M5" s="178">
        <v>0</v>
      </c>
      <c r="N5" s="178">
        <v>0</v>
      </c>
      <c r="O5" s="179">
        <v>250</v>
      </c>
      <c r="P5" s="289">
        <v>0</v>
      </c>
    </row>
    <row r="6" spans="1:17" x14ac:dyDescent="0.3">
      <c r="A6" s="133" t="s">
        <v>22</v>
      </c>
      <c r="B6" s="142">
        <v>0.75</v>
      </c>
      <c r="C6" s="130">
        <v>1.1499999999999999</v>
      </c>
      <c r="D6" s="159">
        <v>0.84</v>
      </c>
      <c r="E6" s="166">
        <v>1.1499999999999999</v>
      </c>
      <c r="F6" s="179">
        <v>0.62</v>
      </c>
      <c r="G6" s="178">
        <v>0.6</v>
      </c>
      <c r="H6" s="201">
        <v>0.4</v>
      </c>
      <c r="I6" s="217">
        <v>0.72</v>
      </c>
      <c r="J6" s="179">
        <v>0.68</v>
      </c>
      <c r="K6" s="178">
        <v>0.6</v>
      </c>
      <c r="L6" s="288">
        <v>0.46</v>
      </c>
      <c r="M6" s="178">
        <v>0.68</v>
      </c>
      <c r="N6" s="178">
        <v>0.66</v>
      </c>
      <c r="O6" s="179">
        <v>0.32</v>
      </c>
      <c r="P6" s="289">
        <v>0.6</v>
      </c>
    </row>
    <row r="7" spans="1:17" x14ac:dyDescent="0.3">
      <c r="A7" s="133" t="s">
        <v>16</v>
      </c>
      <c r="B7" s="142">
        <v>481.86</v>
      </c>
      <c r="C7" s="130">
        <v>550</v>
      </c>
      <c r="D7" s="159"/>
      <c r="E7" s="166">
        <v>500</v>
      </c>
      <c r="F7" s="179">
        <v>0</v>
      </c>
      <c r="G7" s="178">
        <v>500</v>
      </c>
      <c r="H7" s="201">
        <v>128.91</v>
      </c>
      <c r="I7" s="217">
        <v>300</v>
      </c>
      <c r="J7" s="179">
        <v>1167.8900000000001</v>
      </c>
      <c r="K7" s="178">
        <v>1800</v>
      </c>
      <c r="L7" s="288">
        <v>2126.9899999999998</v>
      </c>
      <c r="M7" s="178"/>
      <c r="N7" s="178">
        <v>1554</v>
      </c>
      <c r="O7" s="179"/>
      <c r="P7" s="289">
        <v>1892</v>
      </c>
    </row>
    <row r="8" spans="1:17" x14ac:dyDescent="0.3">
      <c r="A8" s="133" t="s">
        <v>39</v>
      </c>
      <c r="B8" s="142">
        <v>717.08</v>
      </c>
      <c r="C8" s="131"/>
      <c r="D8" s="159">
        <v>650</v>
      </c>
      <c r="E8" s="166">
        <v>230</v>
      </c>
      <c r="F8" s="179">
        <v>63.4</v>
      </c>
      <c r="G8" s="178">
        <v>31.25</v>
      </c>
      <c r="H8" s="201">
        <v>396.11</v>
      </c>
      <c r="I8" s="217">
        <v>31.25</v>
      </c>
      <c r="J8" s="179">
        <v>874.95</v>
      </c>
      <c r="K8" s="178">
        <v>31.25</v>
      </c>
      <c r="L8" s="288">
        <v>821</v>
      </c>
      <c r="M8" s="178">
        <v>257.5</v>
      </c>
      <c r="N8" s="178">
        <v>0</v>
      </c>
      <c r="O8" s="179">
        <v>1026.29</v>
      </c>
      <c r="P8" s="289">
        <v>0</v>
      </c>
    </row>
    <row r="9" spans="1:17" ht="16.2" thickBot="1" x14ac:dyDescent="0.35">
      <c r="A9" s="84" t="s">
        <v>23</v>
      </c>
      <c r="B9" s="188">
        <f t="shared" ref="B9:G9" si="0">SUM(B4:B8)</f>
        <v>10731.98</v>
      </c>
      <c r="C9" s="189">
        <f t="shared" si="0"/>
        <v>11151.15</v>
      </c>
      <c r="D9" s="190">
        <f t="shared" si="0"/>
        <v>12474.84</v>
      </c>
      <c r="E9" s="191">
        <f t="shared" si="0"/>
        <v>11329.15</v>
      </c>
      <c r="F9" s="192">
        <f t="shared" si="0"/>
        <v>14531.09</v>
      </c>
      <c r="G9" s="202">
        <f t="shared" si="0"/>
        <v>11397.85</v>
      </c>
      <c r="H9" s="203">
        <f t="shared" ref="H9:M9" si="1">SUM(H4:H8)</f>
        <v>11391.42</v>
      </c>
      <c r="I9" s="218">
        <f t="shared" si="1"/>
        <v>11778.97</v>
      </c>
      <c r="J9" s="219">
        <f t="shared" si="1"/>
        <v>14268.94</v>
      </c>
      <c r="K9" s="219">
        <f t="shared" si="1"/>
        <v>13978.85</v>
      </c>
      <c r="L9" s="291">
        <f t="shared" si="1"/>
        <v>15095.449999999999</v>
      </c>
      <c r="M9" s="292">
        <f t="shared" si="1"/>
        <v>13121.18</v>
      </c>
      <c r="N9" s="292">
        <f>SUM(N4:N8)</f>
        <v>14417.66</v>
      </c>
      <c r="O9" s="219">
        <f>SUM(O4:O8)</f>
        <v>14987.61</v>
      </c>
      <c r="P9" s="293">
        <f>SUM(P4:P8)</f>
        <v>15603.6</v>
      </c>
    </row>
    <row r="10" spans="1:17" x14ac:dyDescent="0.3">
      <c r="A10" s="95" t="s">
        <v>24</v>
      </c>
      <c r="B10" s="95"/>
      <c r="C10" s="108"/>
      <c r="D10" s="160"/>
      <c r="E10" s="108"/>
      <c r="F10" s="177"/>
      <c r="G10" s="155"/>
      <c r="H10" s="204"/>
      <c r="I10" s="220"/>
      <c r="J10" s="155"/>
      <c r="K10" s="178"/>
      <c r="L10" s="288"/>
      <c r="M10" s="178"/>
      <c r="N10" s="178"/>
      <c r="O10" s="179"/>
      <c r="P10" s="289"/>
    </row>
    <row r="11" spans="1:17" x14ac:dyDescent="0.3">
      <c r="A11" s="138" t="s">
        <v>105</v>
      </c>
      <c r="B11" s="143"/>
      <c r="C11" s="144">
        <v>0</v>
      </c>
      <c r="D11" s="161">
        <v>0</v>
      </c>
      <c r="E11" s="167">
        <v>0</v>
      </c>
      <c r="F11" s="178">
        <v>0</v>
      </c>
      <c r="G11" s="179">
        <v>0</v>
      </c>
      <c r="H11" s="201">
        <v>0</v>
      </c>
      <c r="I11" s="217">
        <v>0</v>
      </c>
      <c r="J11" s="179">
        <v>0</v>
      </c>
      <c r="K11" s="178">
        <v>0</v>
      </c>
      <c r="L11" s="288">
        <v>0</v>
      </c>
      <c r="M11" s="178">
        <v>0</v>
      </c>
      <c r="N11" s="178">
        <v>0</v>
      </c>
      <c r="O11" s="179">
        <v>0</v>
      </c>
      <c r="P11" s="289">
        <v>0</v>
      </c>
    </row>
    <row r="12" spans="1:17" x14ac:dyDescent="0.3">
      <c r="A12" s="138" t="s">
        <v>3</v>
      </c>
      <c r="B12" s="143">
        <v>506.01</v>
      </c>
      <c r="C12" s="144">
        <v>506.01</v>
      </c>
      <c r="D12" s="161">
        <v>521.19000000000005</v>
      </c>
      <c r="E12" s="167">
        <v>522</v>
      </c>
      <c r="F12" s="180">
        <v>521.19000000000005</v>
      </c>
      <c r="G12" s="205">
        <v>522</v>
      </c>
      <c r="H12" s="201">
        <v>518.95000000000005</v>
      </c>
      <c r="I12" s="217">
        <v>520</v>
      </c>
      <c r="J12" s="179">
        <v>538.96</v>
      </c>
      <c r="K12" s="178">
        <v>540</v>
      </c>
      <c r="L12" s="288">
        <v>576.47</v>
      </c>
      <c r="M12" s="178">
        <v>619.54999999999995</v>
      </c>
      <c r="N12" s="178">
        <v>620</v>
      </c>
      <c r="O12" s="179">
        <v>636.64</v>
      </c>
      <c r="P12" s="289">
        <v>637</v>
      </c>
    </row>
    <row r="13" spans="1:17" x14ac:dyDescent="0.3">
      <c r="A13" s="138" t="s">
        <v>57</v>
      </c>
      <c r="B13" s="143">
        <v>216</v>
      </c>
      <c r="C13" s="144">
        <v>216</v>
      </c>
      <c r="D13" s="161">
        <v>246</v>
      </c>
      <c r="E13" s="167">
        <v>281</v>
      </c>
      <c r="F13" s="178">
        <v>287</v>
      </c>
      <c r="G13" s="179">
        <v>252</v>
      </c>
      <c r="H13" s="201">
        <v>266.47000000000003</v>
      </c>
      <c r="I13" s="217">
        <v>267</v>
      </c>
      <c r="J13" s="179">
        <v>308.06</v>
      </c>
      <c r="K13" s="178">
        <v>310</v>
      </c>
      <c r="L13" s="288">
        <v>280.68</v>
      </c>
      <c r="M13" s="178">
        <v>321.14999999999998</v>
      </c>
      <c r="N13" s="178">
        <v>322</v>
      </c>
      <c r="O13" s="179">
        <v>564.86</v>
      </c>
      <c r="P13" s="289">
        <v>565</v>
      </c>
    </row>
    <row r="14" spans="1:17" x14ac:dyDescent="0.3">
      <c r="A14" s="138" t="s">
        <v>116</v>
      </c>
      <c r="B14" s="143">
        <v>2436</v>
      </c>
      <c r="C14" s="144">
        <v>2436</v>
      </c>
      <c r="D14" s="161">
        <v>1311.48</v>
      </c>
      <c r="E14" s="167">
        <v>2365</v>
      </c>
      <c r="F14" s="178">
        <v>3327.4</v>
      </c>
      <c r="G14" s="179">
        <v>2840</v>
      </c>
      <c r="H14" s="201">
        <v>1475.52</v>
      </c>
      <c r="I14" s="217">
        <v>2939</v>
      </c>
      <c r="J14" s="179">
        <v>2985.37</v>
      </c>
      <c r="K14" s="178">
        <v>2954</v>
      </c>
      <c r="L14" s="288">
        <v>2249.71</v>
      </c>
      <c r="M14" s="178">
        <v>4150.13</v>
      </c>
      <c r="N14" s="178">
        <v>4214</v>
      </c>
      <c r="O14" s="179">
        <v>3226.39</v>
      </c>
      <c r="P14" s="289">
        <v>4632.8</v>
      </c>
    </row>
    <row r="15" spans="1:17" x14ac:dyDescent="0.3">
      <c r="A15" s="138" t="s">
        <v>115</v>
      </c>
      <c r="B15" s="143">
        <v>0</v>
      </c>
      <c r="C15" s="144"/>
      <c r="D15" s="161">
        <v>50.4</v>
      </c>
      <c r="E15" s="167">
        <v>101</v>
      </c>
      <c r="F15" s="178">
        <v>100.8</v>
      </c>
      <c r="G15" s="179">
        <v>101</v>
      </c>
      <c r="H15" s="201">
        <v>50.4</v>
      </c>
      <c r="I15" s="217">
        <v>108</v>
      </c>
      <c r="J15" s="179">
        <v>162</v>
      </c>
      <c r="K15" s="178">
        <v>108</v>
      </c>
      <c r="L15" s="288">
        <v>54</v>
      </c>
      <c r="M15" s="178">
        <v>54</v>
      </c>
      <c r="N15" s="178">
        <v>108</v>
      </c>
      <c r="O15" s="179">
        <v>108</v>
      </c>
      <c r="P15" s="289">
        <v>108</v>
      </c>
    </row>
    <row r="16" spans="1:17" x14ac:dyDescent="0.3">
      <c r="A16" s="138" t="s">
        <v>106</v>
      </c>
      <c r="B16" s="143">
        <v>25</v>
      </c>
      <c r="C16" s="144">
        <v>25</v>
      </c>
      <c r="D16" s="161">
        <v>0</v>
      </c>
      <c r="E16" s="167">
        <v>25</v>
      </c>
      <c r="F16" s="180">
        <v>17</v>
      </c>
      <c r="G16" s="205">
        <v>25</v>
      </c>
      <c r="H16" s="201">
        <v>17</v>
      </c>
      <c r="I16" s="217">
        <v>25</v>
      </c>
      <c r="J16" s="179">
        <v>18.5</v>
      </c>
      <c r="K16" s="178">
        <v>25</v>
      </c>
      <c r="L16" s="288">
        <v>18.5</v>
      </c>
      <c r="M16" s="178">
        <v>37</v>
      </c>
      <c r="N16" s="178">
        <v>37</v>
      </c>
      <c r="O16" s="179">
        <v>18.5</v>
      </c>
      <c r="P16" s="289">
        <v>20</v>
      </c>
    </row>
    <row r="17" spans="1:17" ht="20.399999999999999" customHeight="1" x14ac:dyDescent="0.3">
      <c r="A17" s="138" t="s">
        <v>71</v>
      </c>
      <c r="B17" s="143">
        <v>0</v>
      </c>
      <c r="C17" s="144"/>
      <c r="D17" s="161">
        <v>0</v>
      </c>
      <c r="E17" s="167">
        <v>0</v>
      </c>
      <c r="F17" s="178">
        <v>2896.11</v>
      </c>
      <c r="G17" s="179">
        <v>0</v>
      </c>
      <c r="H17" s="201">
        <v>0</v>
      </c>
      <c r="I17" s="217">
        <v>0</v>
      </c>
      <c r="J17" s="179">
        <v>0</v>
      </c>
      <c r="K17" s="178">
        <v>0</v>
      </c>
      <c r="L17" s="288">
        <v>0</v>
      </c>
      <c r="M17" s="178">
        <v>576.29</v>
      </c>
      <c r="N17" s="178">
        <v>0</v>
      </c>
      <c r="O17" s="179">
        <v>0</v>
      </c>
      <c r="P17" s="289">
        <v>0</v>
      </c>
    </row>
    <row r="18" spans="1:17" ht="28.2" customHeight="1" x14ac:dyDescent="0.3">
      <c r="A18" s="139" t="s">
        <v>107</v>
      </c>
      <c r="B18" s="145">
        <v>874.38</v>
      </c>
      <c r="C18" s="144">
        <v>874.38</v>
      </c>
      <c r="D18" s="162">
        <v>538.26</v>
      </c>
      <c r="E18" s="168">
        <v>900</v>
      </c>
      <c r="F18" s="178">
        <v>1126.96</v>
      </c>
      <c r="G18" s="179">
        <v>1200</v>
      </c>
      <c r="H18" s="201">
        <v>704.12</v>
      </c>
      <c r="I18" s="217">
        <v>1100</v>
      </c>
      <c r="J18" s="179">
        <v>1480.85</v>
      </c>
      <c r="K18" s="178">
        <v>1400</v>
      </c>
      <c r="L18" s="288">
        <v>1255.54</v>
      </c>
      <c r="M18" s="178">
        <v>2098.81</v>
      </c>
      <c r="N18" s="178">
        <v>2100</v>
      </c>
      <c r="O18" s="179">
        <v>1576.97</v>
      </c>
      <c r="P18" s="289">
        <v>2099</v>
      </c>
    </row>
    <row r="19" spans="1:17" x14ac:dyDescent="0.3">
      <c r="A19" s="138" t="s">
        <v>117</v>
      </c>
      <c r="B19" s="143">
        <v>326.31</v>
      </c>
      <c r="C19" s="144">
        <v>326.31</v>
      </c>
      <c r="D19" s="162">
        <v>396.9</v>
      </c>
      <c r="E19" s="168">
        <v>397</v>
      </c>
      <c r="F19" s="178">
        <v>397.2</v>
      </c>
      <c r="G19" s="179">
        <v>397</v>
      </c>
      <c r="H19" s="201">
        <v>0</v>
      </c>
      <c r="I19" s="217">
        <v>398</v>
      </c>
      <c r="J19" s="179">
        <v>422.5</v>
      </c>
      <c r="K19" s="178">
        <v>423</v>
      </c>
      <c r="L19" s="288">
        <v>422.5</v>
      </c>
      <c r="M19" s="178">
        <v>0</v>
      </c>
      <c r="N19" s="178">
        <v>0</v>
      </c>
      <c r="O19" s="179">
        <v>0</v>
      </c>
      <c r="P19" s="289">
        <v>0</v>
      </c>
    </row>
    <row r="20" spans="1:17" x14ac:dyDescent="0.3">
      <c r="A20" s="138" t="s">
        <v>108</v>
      </c>
      <c r="B20" s="143">
        <v>0</v>
      </c>
      <c r="C20" s="144">
        <v>0</v>
      </c>
      <c r="D20" s="162">
        <v>0</v>
      </c>
      <c r="E20" s="169">
        <v>0</v>
      </c>
      <c r="F20" s="178">
        <v>50</v>
      </c>
      <c r="G20" s="179">
        <v>50</v>
      </c>
      <c r="H20" s="201">
        <v>0</v>
      </c>
      <c r="I20" s="217">
        <v>100</v>
      </c>
      <c r="J20" s="179">
        <v>0</v>
      </c>
      <c r="K20" s="178">
        <v>100</v>
      </c>
      <c r="L20" s="288">
        <v>50</v>
      </c>
      <c r="M20" s="178">
        <v>800</v>
      </c>
      <c r="N20" s="178">
        <v>500</v>
      </c>
      <c r="O20" s="179">
        <v>0</v>
      </c>
      <c r="P20" s="289">
        <v>300</v>
      </c>
    </row>
    <row r="21" spans="1:17" x14ac:dyDescent="0.3">
      <c r="A21" s="138" t="s">
        <v>114</v>
      </c>
      <c r="B21" s="143">
        <v>0</v>
      </c>
      <c r="C21" s="144">
        <v>0</v>
      </c>
      <c r="D21" s="163">
        <v>80.88</v>
      </c>
      <c r="E21" s="168">
        <v>130</v>
      </c>
      <c r="F21" s="180">
        <v>95.63</v>
      </c>
      <c r="G21" s="205">
        <v>130</v>
      </c>
      <c r="H21" s="201">
        <v>126.33</v>
      </c>
      <c r="I21" s="217">
        <v>200</v>
      </c>
      <c r="J21" s="179">
        <v>241.67</v>
      </c>
      <c r="K21" s="178">
        <v>250</v>
      </c>
      <c r="L21" s="288">
        <v>228.81</v>
      </c>
      <c r="M21" s="178">
        <v>232.31</v>
      </c>
      <c r="N21" s="178">
        <v>250</v>
      </c>
      <c r="O21" s="179">
        <v>215.12</v>
      </c>
      <c r="P21" s="289">
        <v>250</v>
      </c>
    </row>
    <row r="22" spans="1:17" x14ac:dyDescent="0.3">
      <c r="A22" s="138" t="s">
        <v>68</v>
      </c>
      <c r="B22" s="143">
        <v>130</v>
      </c>
      <c r="C22" s="144">
        <v>130</v>
      </c>
      <c r="D22" s="163">
        <v>156</v>
      </c>
      <c r="E22" s="168">
        <v>160</v>
      </c>
      <c r="F22" s="180">
        <v>156</v>
      </c>
      <c r="G22" s="205">
        <v>160</v>
      </c>
      <c r="H22" s="201">
        <v>0</v>
      </c>
      <c r="I22" s="217">
        <v>160</v>
      </c>
      <c r="J22" s="179">
        <v>156</v>
      </c>
      <c r="K22" s="178">
        <v>160</v>
      </c>
      <c r="L22" s="288">
        <v>0</v>
      </c>
      <c r="M22" s="178">
        <v>63.06</v>
      </c>
      <c r="N22" s="178">
        <v>150</v>
      </c>
      <c r="O22" s="179">
        <v>70</v>
      </c>
      <c r="P22" s="289">
        <v>70</v>
      </c>
    </row>
    <row r="23" spans="1:17" x14ac:dyDescent="0.3">
      <c r="A23" s="138" t="s">
        <v>25</v>
      </c>
      <c r="B23" s="143">
        <v>0</v>
      </c>
      <c r="C23" s="144">
        <v>0</v>
      </c>
      <c r="D23" s="162">
        <v>0</v>
      </c>
      <c r="E23" s="168">
        <v>150</v>
      </c>
      <c r="F23" s="180">
        <v>0</v>
      </c>
      <c r="G23" s="205">
        <v>150</v>
      </c>
      <c r="H23" s="201">
        <v>0</v>
      </c>
      <c r="I23" s="217">
        <v>150</v>
      </c>
      <c r="J23" s="179">
        <v>126.6</v>
      </c>
      <c r="K23" s="178">
        <v>300</v>
      </c>
      <c r="L23" s="288">
        <v>0</v>
      </c>
      <c r="M23" s="178">
        <v>9</v>
      </c>
      <c r="N23" s="178">
        <v>250</v>
      </c>
      <c r="O23" s="179">
        <v>0</v>
      </c>
      <c r="P23" s="289">
        <v>150</v>
      </c>
    </row>
    <row r="24" spans="1:17" ht="24" x14ac:dyDescent="0.3">
      <c r="A24" s="139" t="s">
        <v>109</v>
      </c>
      <c r="B24" s="145">
        <v>1000</v>
      </c>
      <c r="C24" s="144">
        <v>1000</v>
      </c>
      <c r="D24" s="163">
        <v>0</v>
      </c>
      <c r="E24" s="168">
        <v>3300</v>
      </c>
      <c r="F24" s="178">
        <v>10783.67</v>
      </c>
      <c r="G24" s="179">
        <v>3300</v>
      </c>
      <c r="H24" s="201">
        <v>1660.1</v>
      </c>
      <c r="I24" s="217">
        <v>4000</v>
      </c>
      <c r="J24" s="179">
        <v>2305.41</v>
      </c>
      <c r="K24" s="178">
        <v>4500</v>
      </c>
      <c r="L24" s="288">
        <v>2621.59</v>
      </c>
      <c r="M24" s="178">
        <v>4900</v>
      </c>
      <c r="N24" s="178">
        <v>5000</v>
      </c>
      <c r="O24" s="179">
        <v>2725</v>
      </c>
      <c r="P24" s="289">
        <v>4500</v>
      </c>
    </row>
    <row r="25" spans="1:17" x14ac:dyDescent="0.3">
      <c r="A25" s="138" t="s">
        <v>110</v>
      </c>
      <c r="B25" s="143">
        <v>0</v>
      </c>
      <c r="C25" s="144">
        <v>0</v>
      </c>
      <c r="D25" s="164">
        <v>330.2</v>
      </c>
      <c r="E25" s="170">
        <v>793</v>
      </c>
      <c r="F25" s="180">
        <v>792.48</v>
      </c>
      <c r="G25" s="205">
        <v>793</v>
      </c>
      <c r="H25" s="206">
        <v>396.24</v>
      </c>
      <c r="I25" s="217">
        <v>804</v>
      </c>
      <c r="J25" s="179">
        <v>2067.29</v>
      </c>
      <c r="K25" s="178">
        <v>710</v>
      </c>
      <c r="L25" s="288">
        <v>1268.3</v>
      </c>
      <c r="M25" s="178">
        <v>703.1</v>
      </c>
      <c r="N25" s="178">
        <v>710</v>
      </c>
      <c r="O25" s="179">
        <v>835.75</v>
      </c>
      <c r="P25" s="289">
        <v>836</v>
      </c>
    </row>
    <row r="26" spans="1:17" x14ac:dyDescent="0.3">
      <c r="A26" s="138" t="s">
        <v>143</v>
      </c>
      <c r="B26" s="143">
        <v>110</v>
      </c>
      <c r="C26" s="144">
        <v>110</v>
      </c>
      <c r="D26" s="162">
        <v>1129.2</v>
      </c>
      <c r="E26" s="170">
        <v>100</v>
      </c>
      <c r="F26" s="180">
        <v>26.85</v>
      </c>
      <c r="G26" s="205">
        <v>100</v>
      </c>
      <c r="H26" s="206">
        <v>0</v>
      </c>
      <c r="I26" s="217">
        <v>100</v>
      </c>
      <c r="J26" s="179">
        <v>3962.05</v>
      </c>
      <c r="K26" s="178">
        <v>300</v>
      </c>
      <c r="L26" s="288">
        <v>0</v>
      </c>
      <c r="M26" s="178">
        <v>0</v>
      </c>
      <c r="N26" s="178">
        <v>0</v>
      </c>
      <c r="O26" s="179">
        <v>0</v>
      </c>
      <c r="P26" s="289">
        <v>0</v>
      </c>
    </row>
    <row r="27" spans="1:17" x14ac:dyDescent="0.3">
      <c r="A27" s="138" t="s">
        <v>111</v>
      </c>
      <c r="B27" s="143">
        <v>196.62</v>
      </c>
      <c r="C27" s="144">
        <v>196.62</v>
      </c>
      <c r="D27" s="164">
        <v>0</v>
      </c>
      <c r="E27" s="170">
        <v>500</v>
      </c>
      <c r="F27" s="180">
        <v>21.34</v>
      </c>
      <c r="G27" s="205">
        <v>500</v>
      </c>
      <c r="H27" s="206">
        <v>21.34</v>
      </c>
      <c r="I27" s="217">
        <v>500</v>
      </c>
      <c r="J27" s="179">
        <v>670.25</v>
      </c>
      <c r="K27" s="178">
        <v>500</v>
      </c>
      <c r="L27" s="288">
        <v>0</v>
      </c>
      <c r="M27" s="178">
        <v>0</v>
      </c>
      <c r="N27" s="178">
        <v>500</v>
      </c>
      <c r="O27" s="179"/>
      <c r="P27" s="289">
        <v>0</v>
      </c>
    </row>
    <row r="28" spans="1:17" x14ac:dyDescent="0.3">
      <c r="A28" s="138" t="s">
        <v>112</v>
      </c>
      <c r="B28" s="143">
        <v>156</v>
      </c>
      <c r="C28" s="144">
        <v>156</v>
      </c>
      <c r="D28" s="164">
        <v>0</v>
      </c>
      <c r="E28" s="170">
        <v>0</v>
      </c>
      <c r="F28" s="180">
        <v>0</v>
      </c>
      <c r="G28" s="205">
        <v>0</v>
      </c>
      <c r="H28" s="206">
        <v>0</v>
      </c>
      <c r="I28" s="217">
        <v>0</v>
      </c>
      <c r="J28" s="179">
        <v>0</v>
      </c>
      <c r="K28" s="178">
        <v>0</v>
      </c>
      <c r="L28" s="288">
        <v>0</v>
      </c>
      <c r="M28" s="178">
        <v>0</v>
      </c>
      <c r="N28" s="178">
        <v>0</v>
      </c>
      <c r="O28" s="179">
        <v>0</v>
      </c>
      <c r="P28" s="289">
        <v>0</v>
      </c>
    </row>
    <row r="29" spans="1:17" x14ac:dyDescent="0.3">
      <c r="A29" s="138" t="s">
        <v>113</v>
      </c>
      <c r="B29" s="143">
        <v>115</v>
      </c>
      <c r="C29" s="144">
        <v>115</v>
      </c>
      <c r="D29" s="164">
        <v>166.78</v>
      </c>
      <c r="E29" s="170">
        <v>167</v>
      </c>
      <c r="F29" s="180">
        <v>0</v>
      </c>
      <c r="G29" s="205">
        <v>0</v>
      </c>
      <c r="H29" s="206">
        <v>0</v>
      </c>
      <c r="I29" s="217">
        <v>0</v>
      </c>
      <c r="J29" s="179">
        <v>60</v>
      </c>
      <c r="K29" s="178">
        <v>60</v>
      </c>
      <c r="L29" s="288">
        <v>60</v>
      </c>
      <c r="M29" s="178">
        <v>60</v>
      </c>
      <c r="N29" s="178">
        <v>60</v>
      </c>
      <c r="O29" s="179">
        <v>60</v>
      </c>
      <c r="P29" s="289">
        <v>60</v>
      </c>
    </row>
    <row r="30" spans="1:17" x14ac:dyDescent="0.3">
      <c r="A30" s="137" t="s">
        <v>142</v>
      </c>
      <c r="B30" s="140"/>
      <c r="C30" s="109"/>
      <c r="D30" s="164"/>
      <c r="E30" s="170"/>
      <c r="F30" s="178"/>
      <c r="G30" s="179"/>
      <c r="H30" s="179"/>
      <c r="I30" s="178"/>
      <c r="J30" s="179">
        <v>2575.1999999999998</v>
      </c>
      <c r="K30" s="178"/>
      <c r="L30" s="288">
        <v>0</v>
      </c>
      <c r="M30" s="178">
        <v>210</v>
      </c>
      <c r="N30" s="178">
        <v>500</v>
      </c>
      <c r="O30" s="179">
        <v>329</v>
      </c>
      <c r="P30" s="289">
        <v>500</v>
      </c>
      <c r="Q30" s="209" t="s">
        <v>159</v>
      </c>
    </row>
    <row r="31" spans="1:17" x14ac:dyDescent="0.3">
      <c r="A31" s="137" t="s">
        <v>144</v>
      </c>
      <c r="B31" s="140"/>
      <c r="C31" s="109"/>
      <c r="D31" s="164"/>
      <c r="E31" s="170"/>
      <c r="F31" s="210"/>
      <c r="G31" s="210"/>
      <c r="H31" s="210"/>
      <c r="I31" s="210"/>
      <c r="J31" s="210"/>
      <c r="K31" s="178">
        <v>800</v>
      </c>
      <c r="L31" s="288">
        <v>0</v>
      </c>
      <c r="M31" s="178">
        <v>0</v>
      </c>
      <c r="N31" s="178">
        <v>0</v>
      </c>
      <c r="O31" s="179">
        <v>0</v>
      </c>
      <c r="P31" s="289">
        <v>0</v>
      </c>
    </row>
    <row r="32" spans="1:17" x14ac:dyDescent="0.3">
      <c r="A32" s="137" t="s">
        <v>28</v>
      </c>
      <c r="B32" s="140"/>
      <c r="C32" s="109"/>
      <c r="D32" s="164"/>
      <c r="E32" s="170"/>
      <c r="F32" s="210"/>
      <c r="G32" s="210"/>
      <c r="H32" s="210"/>
      <c r="I32" s="210"/>
      <c r="J32" s="210"/>
      <c r="K32" s="178"/>
      <c r="L32" s="288"/>
      <c r="M32" s="178">
        <v>21.34</v>
      </c>
      <c r="N32" s="178">
        <v>0</v>
      </c>
      <c r="O32" s="179">
        <v>0</v>
      </c>
      <c r="P32" s="289">
        <v>0</v>
      </c>
    </row>
    <row r="33" spans="1:16" x14ac:dyDescent="0.3">
      <c r="A33" s="137" t="s">
        <v>147</v>
      </c>
      <c r="B33" s="140"/>
      <c r="C33" s="109"/>
      <c r="D33" s="164"/>
      <c r="E33" s="170"/>
      <c r="F33" s="210"/>
      <c r="G33" s="210"/>
      <c r="H33" s="210"/>
      <c r="I33" s="210"/>
      <c r="J33" s="210"/>
      <c r="K33" s="178">
        <v>500</v>
      </c>
      <c r="L33" s="288">
        <v>500</v>
      </c>
      <c r="M33" s="178">
        <v>500</v>
      </c>
      <c r="N33" s="178">
        <v>500</v>
      </c>
      <c r="O33" s="179">
        <v>500</v>
      </c>
      <c r="P33" s="289">
        <v>500</v>
      </c>
    </row>
    <row r="34" spans="1:16" x14ac:dyDescent="0.3">
      <c r="A34" s="137" t="s">
        <v>148</v>
      </c>
      <c r="B34" s="140"/>
      <c r="C34" s="109"/>
      <c r="D34" s="164"/>
      <c r="E34" s="170"/>
      <c r="F34" s="210"/>
      <c r="G34" s="210"/>
      <c r="H34" s="210"/>
      <c r="I34" s="210"/>
      <c r="J34" s="210"/>
      <c r="K34" s="178">
        <v>500</v>
      </c>
      <c r="L34" s="288">
        <v>500</v>
      </c>
      <c r="M34" s="178">
        <v>500</v>
      </c>
      <c r="N34" s="178">
        <v>500</v>
      </c>
      <c r="O34" s="179">
        <v>500</v>
      </c>
      <c r="P34" s="289">
        <v>500</v>
      </c>
    </row>
    <row r="35" spans="1:16" ht="15.6" x14ac:dyDescent="0.3">
      <c r="A35" s="137"/>
      <c r="B35" s="185">
        <f>SUM(B11:B29)</f>
        <v>6091.3200000000006</v>
      </c>
      <c r="C35" s="182">
        <f>SUM(C11:C29)</f>
        <v>6091.3200000000006</v>
      </c>
      <c r="D35" s="193">
        <f>SUM(D11:D29)</f>
        <v>4927.29</v>
      </c>
      <c r="E35" s="183">
        <f>SUM(E11:E29)</f>
        <v>9891</v>
      </c>
      <c r="F35" s="193">
        <f>SUM(F11:F30)</f>
        <v>20599.629999999997</v>
      </c>
      <c r="G35" s="193">
        <f>SUM(G11:G29)</f>
        <v>10520</v>
      </c>
      <c r="H35" s="193">
        <f>SUM(H11:H29)</f>
        <v>5236.4699999999993</v>
      </c>
      <c r="I35" s="193">
        <f>SUM(I11:I29)</f>
        <v>11371</v>
      </c>
      <c r="J35" s="199">
        <f>SUM(J11:J31)</f>
        <v>18080.71</v>
      </c>
      <c r="K35" s="294">
        <f t="shared" ref="K35:P35" si="2">SUM(K11:K34)</f>
        <v>14440</v>
      </c>
      <c r="L35" s="295">
        <f t="shared" si="2"/>
        <v>10086.1</v>
      </c>
      <c r="M35" s="294">
        <f t="shared" si="2"/>
        <v>15855.74</v>
      </c>
      <c r="N35" s="294">
        <f t="shared" si="2"/>
        <v>16321</v>
      </c>
      <c r="O35" s="296">
        <f t="shared" si="2"/>
        <v>11366.23</v>
      </c>
      <c r="P35" s="297">
        <f t="shared" si="2"/>
        <v>15727.8</v>
      </c>
    </row>
    <row r="36" spans="1:16" ht="17.399999999999999" x14ac:dyDescent="0.45">
      <c r="A36" s="137"/>
      <c r="B36" s="186">
        <f t="shared" ref="B36:K36" si="3">SUM(B9-B35)</f>
        <v>4640.6599999999989</v>
      </c>
      <c r="C36" s="187">
        <f t="shared" si="3"/>
        <v>5059.829999999999</v>
      </c>
      <c r="D36" s="184">
        <f t="shared" si="3"/>
        <v>7547.55</v>
      </c>
      <c r="E36" s="184">
        <f t="shared" si="3"/>
        <v>1438.1499999999996</v>
      </c>
      <c r="F36" s="184">
        <f t="shared" si="3"/>
        <v>-6068.5399999999972</v>
      </c>
      <c r="G36" s="184">
        <f t="shared" si="3"/>
        <v>877.85000000000036</v>
      </c>
      <c r="H36" s="184">
        <f t="shared" si="3"/>
        <v>6154.9500000000007</v>
      </c>
      <c r="I36" s="184">
        <f t="shared" si="3"/>
        <v>407.96999999999935</v>
      </c>
      <c r="J36" s="221">
        <f t="shared" si="3"/>
        <v>-3811.7699999999986</v>
      </c>
      <c r="K36" s="298">
        <f t="shared" si="3"/>
        <v>-461.14999999999964</v>
      </c>
      <c r="L36" s="299">
        <f>SUM(L9-L35)</f>
        <v>5009.3499999999985</v>
      </c>
      <c r="M36" s="298">
        <f>SUM(M9-M35)</f>
        <v>-2734.5599999999995</v>
      </c>
      <c r="N36" s="298">
        <f>SUM(N9-N35)</f>
        <v>-1903.3400000000001</v>
      </c>
      <c r="O36" s="300">
        <f>SUM(O9-O35)</f>
        <v>3621.380000000001</v>
      </c>
      <c r="P36" s="301">
        <f>SUM(P9-P35)</f>
        <v>-124.19999999999891</v>
      </c>
    </row>
    <row r="37" spans="1:16" x14ac:dyDescent="0.3">
      <c r="A37" s="137"/>
      <c r="B37" s="140"/>
      <c r="G37" s="207"/>
      <c r="H37" s="207"/>
      <c r="I37" s="208"/>
      <c r="J37" s="208"/>
      <c r="K37" s="207"/>
      <c r="L37" s="302"/>
      <c r="M37" s="178"/>
      <c r="N37" s="207"/>
      <c r="O37" s="207"/>
      <c r="P37" s="289"/>
    </row>
    <row r="38" spans="1:16" x14ac:dyDescent="0.3">
      <c r="G38" s="207"/>
      <c r="H38" s="207"/>
      <c r="I38" s="208"/>
      <c r="J38" s="208"/>
      <c r="K38" s="207"/>
      <c r="M38" s="178"/>
      <c r="N38" s="207"/>
      <c r="O38" s="207"/>
      <c r="P38" s="289"/>
    </row>
    <row r="39" spans="1:16" ht="18" x14ac:dyDescent="0.35">
      <c r="A39" s="303" t="s">
        <v>160</v>
      </c>
      <c r="B39" s="213">
        <v>13890.02</v>
      </c>
      <c r="F39" s="212"/>
      <c r="G39" s="207"/>
      <c r="H39" s="207"/>
      <c r="I39" s="208"/>
      <c r="J39" s="208"/>
      <c r="K39" s="207"/>
      <c r="M39" s="207"/>
      <c r="N39" s="207"/>
      <c r="O39" s="207"/>
      <c r="P39" s="289"/>
    </row>
    <row r="40" spans="1:16" x14ac:dyDescent="0.3">
      <c r="A40" s="157" t="s">
        <v>146</v>
      </c>
      <c r="C40"/>
      <c r="E40" s="211"/>
      <c r="G40" s="207"/>
      <c r="H40" s="207"/>
      <c r="I40" s="208"/>
      <c r="J40" s="208"/>
      <c r="K40" s="207"/>
      <c r="M40" s="207"/>
      <c r="N40" s="207"/>
      <c r="O40" s="207"/>
      <c r="P40" s="289"/>
    </row>
    <row r="41" spans="1:16" x14ac:dyDescent="0.3">
      <c r="A41" t="s">
        <v>70</v>
      </c>
      <c r="C41" s="39">
        <v>2500</v>
      </c>
      <c r="E41" s="211"/>
      <c r="G41" s="207"/>
      <c r="H41" s="207"/>
      <c r="I41" s="208"/>
      <c r="J41" s="208"/>
      <c r="K41" s="207"/>
      <c r="M41" s="207"/>
      <c r="N41" s="207"/>
      <c r="O41" s="207"/>
      <c r="P41" s="289"/>
    </row>
    <row r="42" spans="1:16" x14ac:dyDescent="0.3">
      <c r="A42" t="s">
        <v>145</v>
      </c>
      <c r="C42" s="39">
        <v>2500</v>
      </c>
      <c r="K42" s="207"/>
      <c r="M42" s="207"/>
      <c r="N42" s="207"/>
      <c r="O42" s="207"/>
      <c r="P42" s="289"/>
    </row>
    <row r="43" spans="1:16" x14ac:dyDescent="0.3">
      <c r="A43" t="s">
        <v>161</v>
      </c>
      <c r="C43" s="39">
        <v>500</v>
      </c>
      <c r="K43" s="207"/>
      <c r="M43" s="207"/>
      <c r="N43" s="207"/>
      <c r="O43" s="207"/>
      <c r="P43" s="304"/>
    </row>
    <row r="44" spans="1:16" x14ac:dyDescent="0.3">
      <c r="A44" t="s">
        <v>152</v>
      </c>
      <c r="K44" s="207"/>
      <c r="M44" s="207"/>
      <c r="N44" s="207"/>
      <c r="O44" s="207"/>
      <c r="P44" s="209"/>
    </row>
    <row r="45" spans="1:16" ht="18" x14ac:dyDescent="0.35">
      <c r="A45" s="212" t="s">
        <v>135</v>
      </c>
      <c r="C45" s="194">
        <f>SUM(B39-C41-C42-C43-C44)</f>
        <v>8390.02</v>
      </c>
      <c r="F45" s="214"/>
      <c r="K45" s="209"/>
      <c r="M45" s="207"/>
      <c r="N45" s="207"/>
      <c r="O45" s="207"/>
      <c r="P45" s="209"/>
    </row>
    <row r="46" spans="1:16" x14ac:dyDescent="0.3">
      <c r="C46"/>
      <c r="D46"/>
      <c r="E46"/>
      <c r="M46" s="207"/>
      <c r="N46" s="207"/>
      <c r="O46" s="207"/>
      <c r="P46" s="209"/>
    </row>
    <row r="47" spans="1:16" x14ac:dyDescent="0.3">
      <c r="C47"/>
      <c r="D47"/>
      <c r="E47"/>
      <c r="M47" s="207"/>
      <c r="N47" s="207"/>
      <c r="O47" s="207"/>
      <c r="P47" s="209"/>
    </row>
    <row r="48" spans="1:16" x14ac:dyDescent="0.3">
      <c r="K48" s="209"/>
      <c r="M48" s="209"/>
    </row>
    <row r="49" spans="11:13" x14ac:dyDescent="0.3">
      <c r="K49" s="209"/>
      <c r="M49" s="209"/>
    </row>
    <row r="50" spans="11:13" x14ac:dyDescent="0.3">
      <c r="K50" s="209"/>
    </row>
  </sheetData>
  <pageMargins left="0.7" right="0.7" top="0.75" bottom="0.75" header="0.3" footer="0.3"/>
  <pageSetup paperSize="9" scale="48" orientation="landscape" horizontalDpi="4294967293" verticalDpi="300" r:id="rId1"/>
  <headerFooter>
    <oddHeader xml:space="preserve">&amp;CWorlington Parish Council
Budget Report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BreakPreview" zoomScale="75" zoomScaleSheetLayoutView="75" workbookViewId="0">
      <selection activeCell="B1" sqref="B1"/>
    </sheetView>
  </sheetViews>
  <sheetFormatPr defaultRowHeight="14.4" x14ac:dyDescent="0.3"/>
  <cols>
    <col min="1" max="1" width="24.21875" customWidth="1"/>
    <col min="2" max="2" width="29" customWidth="1"/>
    <col min="3" max="3" width="30.88671875" customWidth="1"/>
    <col min="4" max="4" width="16.109375" customWidth="1"/>
    <col min="5" max="5" width="20.88671875" customWidth="1"/>
    <col min="6" max="6" width="10.88671875" bestFit="1" customWidth="1"/>
    <col min="7" max="7" width="39.21875" customWidth="1"/>
  </cols>
  <sheetData>
    <row r="1" spans="1:5" ht="15" thickBot="1" x14ac:dyDescent="0.35">
      <c r="A1" s="122"/>
      <c r="B1" s="123" t="s">
        <v>320</v>
      </c>
      <c r="C1" s="123"/>
      <c r="D1" s="123"/>
      <c r="E1" s="173"/>
    </row>
    <row r="2" spans="1:5" ht="15" thickBot="1" x14ac:dyDescent="0.35">
      <c r="A2" s="124" t="s">
        <v>72</v>
      </c>
      <c r="B2" s="125" t="s">
        <v>73</v>
      </c>
      <c r="C2" s="125" t="s">
        <v>74</v>
      </c>
      <c r="D2" s="125" t="s">
        <v>75</v>
      </c>
      <c r="E2" s="174" t="s">
        <v>76</v>
      </c>
    </row>
    <row r="3" spans="1:5" ht="15" thickBot="1" x14ac:dyDescent="0.35">
      <c r="A3" s="126">
        <v>1</v>
      </c>
      <c r="B3" s="127" t="s">
        <v>77</v>
      </c>
      <c r="C3" s="127" t="s">
        <v>78</v>
      </c>
      <c r="D3" s="127"/>
      <c r="E3" s="175">
        <v>2239</v>
      </c>
    </row>
    <row r="4" spans="1:5" ht="15" thickBot="1" x14ac:dyDescent="0.35">
      <c r="A4" s="126">
        <v>2</v>
      </c>
      <c r="B4" s="127" t="s">
        <v>79</v>
      </c>
      <c r="C4" s="127" t="s">
        <v>78</v>
      </c>
      <c r="D4" s="127"/>
      <c r="E4" s="175">
        <v>7557</v>
      </c>
    </row>
    <row r="5" spans="1:5" ht="15" thickBot="1" x14ac:dyDescent="0.35">
      <c r="A5" s="126">
        <v>3</v>
      </c>
      <c r="B5" s="127" t="s">
        <v>80</v>
      </c>
      <c r="C5" s="127" t="s">
        <v>78</v>
      </c>
      <c r="D5" s="127"/>
      <c r="E5" s="175">
        <v>3834</v>
      </c>
    </row>
    <row r="6" spans="1:5" ht="15" thickBot="1" x14ac:dyDescent="0.35">
      <c r="A6" s="126">
        <v>4</v>
      </c>
      <c r="B6" s="127" t="s">
        <v>81</v>
      </c>
      <c r="C6" s="127" t="s">
        <v>82</v>
      </c>
      <c r="D6" s="127"/>
      <c r="E6" s="175">
        <v>1281</v>
      </c>
    </row>
    <row r="7" spans="1:5" ht="15" thickBot="1" x14ac:dyDescent="0.35">
      <c r="A7" s="126">
        <v>5</v>
      </c>
      <c r="B7" s="127" t="s">
        <v>81</v>
      </c>
      <c r="C7" s="127" t="s">
        <v>102</v>
      </c>
      <c r="D7" s="128">
        <v>43647</v>
      </c>
      <c r="E7" s="175">
        <v>2200</v>
      </c>
    </row>
    <row r="8" spans="1:5" ht="15" thickBot="1" x14ac:dyDescent="0.35">
      <c r="A8" s="126">
        <v>6</v>
      </c>
      <c r="B8" s="127" t="s">
        <v>124</v>
      </c>
      <c r="C8" s="127" t="s">
        <v>83</v>
      </c>
      <c r="D8" s="127"/>
      <c r="E8" s="175">
        <v>1125</v>
      </c>
    </row>
    <row r="9" spans="1:5" ht="15" thickBot="1" x14ac:dyDescent="0.35">
      <c r="A9" s="126">
        <v>7</v>
      </c>
      <c r="B9" s="127" t="s">
        <v>84</v>
      </c>
      <c r="C9" s="127" t="s">
        <v>85</v>
      </c>
      <c r="D9" s="127"/>
      <c r="E9" s="175">
        <v>2556</v>
      </c>
    </row>
    <row r="10" spans="1:5" ht="15" thickBot="1" x14ac:dyDescent="0.35">
      <c r="A10" s="126">
        <v>8</v>
      </c>
      <c r="B10" s="127" t="s">
        <v>86</v>
      </c>
      <c r="C10" s="127"/>
      <c r="D10" s="127"/>
      <c r="E10" s="175">
        <v>210</v>
      </c>
    </row>
    <row r="11" spans="1:5" ht="15" thickBot="1" x14ac:dyDescent="0.35">
      <c r="A11" s="126">
        <v>9</v>
      </c>
      <c r="B11" s="127" t="s">
        <v>87</v>
      </c>
      <c r="C11" s="127" t="s">
        <v>83</v>
      </c>
      <c r="D11" s="128">
        <v>38991</v>
      </c>
      <c r="E11" s="175">
        <v>1330</v>
      </c>
    </row>
    <row r="12" spans="1:5" ht="15" thickBot="1" x14ac:dyDescent="0.35">
      <c r="A12" s="126">
        <v>10</v>
      </c>
      <c r="B12" s="127" t="s">
        <v>88</v>
      </c>
      <c r="C12" s="127" t="s">
        <v>83</v>
      </c>
      <c r="D12" s="128">
        <v>38991</v>
      </c>
      <c r="E12" s="175">
        <v>470</v>
      </c>
    </row>
    <row r="13" spans="1:5" ht="15" thickBot="1" x14ac:dyDescent="0.35">
      <c r="A13" s="126">
        <v>11</v>
      </c>
      <c r="B13" s="127" t="s">
        <v>89</v>
      </c>
      <c r="C13" s="127" t="s">
        <v>83</v>
      </c>
      <c r="D13" s="128">
        <v>38991</v>
      </c>
      <c r="E13" s="175">
        <v>750</v>
      </c>
    </row>
    <row r="14" spans="1:5" ht="15" thickBot="1" x14ac:dyDescent="0.35">
      <c r="A14" s="126">
        <v>12</v>
      </c>
      <c r="B14" s="127" t="s">
        <v>90</v>
      </c>
      <c r="C14" s="127" t="s">
        <v>83</v>
      </c>
      <c r="D14" s="128">
        <v>38991</v>
      </c>
      <c r="E14" s="175">
        <v>1630</v>
      </c>
    </row>
    <row r="15" spans="1:5" ht="15" thickBot="1" x14ac:dyDescent="0.35">
      <c r="A15" s="126">
        <v>13</v>
      </c>
      <c r="B15" s="127" t="s">
        <v>91</v>
      </c>
      <c r="C15" s="127" t="s">
        <v>83</v>
      </c>
      <c r="D15" s="128">
        <v>38991</v>
      </c>
      <c r="E15" s="175">
        <v>5700</v>
      </c>
    </row>
    <row r="16" spans="1:5" ht="15" thickBot="1" x14ac:dyDescent="0.35">
      <c r="A16" s="126">
        <v>14</v>
      </c>
      <c r="B16" s="127" t="s">
        <v>92</v>
      </c>
      <c r="C16" s="127" t="s">
        <v>83</v>
      </c>
      <c r="D16" s="128">
        <v>38991</v>
      </c>
      <c r="E16" s="175">
        <v>900</v>
      </c>
    </row>
    <row r="17" spans="1:5" ht="15" thickBot="1" x14ac:dyDescent="0.35">
      <c r="A17" s="126">
        <v>15</v>
      </c>
      <c r="B17" s="127" t="s">
        <v>93</v>
      </c>
      <c r="C17" s="127" t="s">
        <v>83</v>
      </c>
      <c r="D17" s="128">
        <v>38991</v>
      </c>
      <c r="E17" s="175">
        <v>920</v>
      </c>
    </row>
    <row r="18" spans="1:5" ht="15" thickBot="1" x14ac:dyDescent="0.35">
      <c r="A18" s="126">
        <v>16</v>
      </c>
      <c r="B18" s="127" t="s">
        <v>94</v>
      </c>
      <c r="C18" s="127" t="s">
        <v>83</v>
      </c>
      <c r="D18" s="128">
        <v>38991</v>
      </c>
      <c r="E18" s="175">
        <v>7950</v>
      </c>
    </row>
    <row r="19" spans="1:5" ht="15" thickBot="1" x14ac:dyDescent="0.35">
      <c r="A19" s="126">
        <v>17</v>
      </c>
      <c r="B19" s="127" t="s">
        <v>95</v>
      </c>
      <c r="C19" s="127"/>
      <c r="D19" s="127"/>
      <c r="E19" s="175"/>
    </row>
    <row r="20" spans="1:5" ht="15" thickBot="1" x14ac:dyDescent="0.35">
      <c r="A20" s="126">
        <v>18</v>
      </c>
      <c r="B20" s="127" t="s">
        <v>96</v>
      </c>
      <c r="C20" s="127" t="s">
        <v>97</v>
      </c>
      <c r="D20" s="129">
        <v>39503</v>
      </c>
      <c r="E20" s="175">
        <v>410</v>
      </c>
    </row>
    <row r="21" spans="1:5" ht="15" thickBot="1" x14ac:dyDescent="0.35">
      <c r="A21" s="126">
        <v>19</v>
      </c>
      <c r="B21" s="127" t="s">
        <v>96</v>
      </c>
      <c r="C21" s="127" t="s">
        <v>83</v>
      </c>
      <c r="D21" s="127"/>
      <c r="E21" s="175">
        <v>139</v>
      </c>
    </row>
    <row r="22" spans="1:5" ht="15.75" customHeight="1" thickBot="1" x14ac:dyDescent="0.35">
      <c r="A22" s="126">
        <v>20</v>
      </c>
      <c r="B22" s="127" t="s">
        <v>99</v>
      </c>
      <c r="C22" s="127" t="s">
        <v>100</v>
      </c>
      <c r="D22" s="128">
        <v>41518</v>
      </c>
      <c r="E22" s="175">
        <v>1478</v>
      </c>
    </row>
    <row r="23" spans="1:5" ht="33.75" customHeight="1" thickBot="1" x14ac:dyDescent="0.35">
      <c r="A23" s="126">
        <v>21</v>
      </c>
      <c r="B23" s="127" t="s">
        <v>101</v>
      </c>
      <c r="C23" s="127" t="s">
        <v>102</v>
      </c>
      <c r="D23" s="127">
        <v>2013</v>
      </c>
      <c r="E23" s="175">
        <v>1</v>
      </c>
    </row>
    <row r="24" spans="1:5" ht="33.75" customHeight="1" thickBot="1" x14ac:dyDescent="0.35">
      <c r="A24" s="126">
        <v>22</v>
      </c>
      <c r="B24" s="127" t="s">
        <v>98</v>
      </c>
      <c r="C24" s="127" t="s">
        <v>71</v>
      </c>
      <c r="D24" s="127">
        <v>2014</v>
      </c>
      <c r="E24" s="175">
        <v>1129.2</v>
      </c>
    </row>
    <row r="25" spans="1:5" ht="36" customHeight="1" thickBot="1" x14ac:dyDescent="0.35">
      <c r="A25" s="126">
        <v>23</v>
      </c>
      <c r="B25" s="127" t="s">
        <v>125</v>
      </c>
      <c r="C25" s="127" t="s">
        <v>84</v>
      </c>
      <c r="D25" s="127"/>
      <c r="E25" s="175">
        <v>350</v>
      </c>
    </row>
    <row r="26" spans="1:5" ht="30.75" customHeight="1" thickBot="1" x14ac:dyDescent="0.35">
      <c r="A26" s="126">
        <v>24</v>
      </c>
      <c r="B26" s="127" t="s">
        <v>71</v>
      </c>
      <c r="C26" s="127" t="s">
        <v>126</v>
      </c>
      <c r="D26" s="127"/>
      <c r="E26" s="175">
        <v>1</v>
      </c>
    </row>
    <row r="27" spans="1:5" ht="15" thickBot="1" x14ac:dyDescent="0.35">
      <c r="A27" s="126">
        <v>25</v>
      </c>
      <c r="B27" s="127" t="s">
        <v>127</v>
      </c>
      <c r="C27" s="127"/>
      <c r="D27" s="127"/>
      <c r="E27" s="175">
        <v>1</v>
      </c>
    </row>
    <row r="28" spans="1:5" ht="28.2" thickBot="1" x14ac:dyDescent="0.35">
      <c r="A28" s="126">
        <v>26</v>
      </c>
      <c r="B28" s="127" t="s">
        <v>128</v>
      </c>
      <c r="C28" s="127" t="s">
        <v>129</v>
      </c>
      <c r="D28" s="127"/>
      <c r="E28" s="175">
        <v>1</v>
      </c>
    </row>
    <row r="29" spans="1:5" ht="15" thickBot="1" x14ac:dyDescent="0.35">
      <c r="A29" s="126">
        <v>27</v>
      </c>
      <c r="B29" s="127" t="s">
        <v>128</v>
      </c>
      <c r="C29" s="127" t="s">
        <v>130</v>
      </c>
      <c r="D29" s="127"/>
      <c r="E29" s="175">
        <v>1</v>
      </c>
    </row>
    <row r="30" spans="1:5" ht="15" thickBot="1" x14ac:dyDescent="0.35">
      <c r="A30" s="126">
        <v>28</v>
      </c>
      <c r="B30" s="127" t="s">
        <v>131</v>
      </c>
      <c r="C30" s="127" t="s">
        <v>132</v>
      </c>
      <c r="D30" s="127"/>
      <c r="E30" s="175">
        <v>1</v>
      </c>
    </row>
    <row r="31" spans="1:5" ht="15" thickBot="1" x14ac:dyDescent="0.35">
      <c r="A31" s="126">
        <v>29</v>
      </c>
      <c r="B31" s="127" t="s">
        <v>149</v>
      </c>
      <c r="C31" s="215" t="s">
        <v>132</v>
      </c>
      <c r="D31" s="128">
        <v>42917</v>
      </c>
      <c r="E31" s="175">
        <v>563</v>
      </c>
    </row>
    <row r="32" spans="1:5" ht="15" thickBot="1" x14ac:dyDescent="0.35">
      <c r="A32" s="126">
        <v>30</v>
      </c>
      <c r="B32" s="127" t="s">
        <v>136</v>
      </c>
      <c r="C32" s="197" t="s">
        <v>71</v>
      </c>
      <c r="D32" s="128">
        <v>42979</v>
      </c>
      <c r="E32" s="175">
        <v>2146</v>
      </c>
    </row>
    <row r="33" spans="1:5" ht="15" thickBot="1" x14ac:dyDescent="0.35">
      <c r="A33" s="126">
        <v>31</v>
      </c>
      <c r="B33" s="127" t="s">
        <v>138</v>
      </c>
      <c r="C33" s="127" t="s">
        <v>137</v>
      </c>
      <c r="D33" s="128">
        <v>42979</v>
      </c>
      <c r="E33" s="175">
        <v>3008.35</v>
      </c>
    </row>
    <row r="34" spans="1:5" ht="15" thickBot="1" x14ac:dyDescent="0.35">
      <c r="A34" s="126">
        <v>32</v>
      </c>
      <c r="B34" s="127" t="s">
        <v>139</v>
      </c>
      <c r="C34" s="127"/>
      <c r="D34" s="128">
        <v>42979</v>
      </c>
      <c r="E34" s="175">
        <v>176.46</v>
      </c>
    </row>
    <row r="35" spans="1:5" ht="15" thickBot="1" x14ac:dyDescent="0.35">
      <c r="A35" s="126"/>
      <c r="B35" s="125" t="s">
        <v>103</v>
      </c>
      <c r="C35" s="127"/>
      <c r="D35" s="127"/>
      <c r="E35" s="176">
        <f>SUM(E3:E34)</f>
        <v>50058.009999999995</v>
      </c>
    </row>
    <row r="37" spans="1:5" x14ac:dyDescent="0.3">
      <c r="A37" t="s">
        <v>319</v>
      </c>
    </row>
  </sheetData>
  <pageMargins left="0.7" right="0.7" top="0.75" bottom="0.75" header="0.3" footer="0.3"/>
  <pageSetup paperSize="9" scale="74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8"/>
  <sheetViews>
    <sheetView view="pageBreakPreview" zoomScale="60" workbookViewId="0">
      <selection activeCell="B22" sqref="B22"/>
    </sheetView>
  </sheetViews>
  <sheetFormatPr defaultRowHeight="14.4" x14ac:dyDescent="0.3"/>
  <cols>
    <col min="1" max="1" width="15.88671875" bestFit="1" customWidth="1"/>
    <col min="2" max="2" width="20.21875" customWidth="1"/>
    <col min="3" max="3" width="12.77734375" customWidth="1"/>
    <col min="4" max="4" width="16.21875" customWidth="1"/>
  </cols>
  <sheetData>
    <row r="1" spans="1:3" x14ac:dyDescent="0.3">
      <c r="B1" t="s">
        <v>41</v>
      </c>
    </row>
    <row r="2" spans="1:3" x14ac:dyDescent="0.3">
      <c r="B2" t="s">
        <v>46</v>
      </c>
    </row>
    <row r="3" spans="1:3" x14ac:dyDescent="0.3">
      <c r="A3" t="s">
        <v>45</v>
      </c>
      <c r="B3" t="s">
        <v>47</v>
      </c>
      <c r="C3" t="s">
        <v>48</v>
      </c>
    </row>
    <row r="4" spans="1:3" x14ac:dyDescent="0.3">
      <c r="A4" s="98">
        <v>41000</v>
      </c>
      <c r="B4">
        <f>172.37+43</f>
        <v>215.37</v>
      </c>
      <c r="C4" s="99">
        <v>43</v>
      </c>
    </row>
    <row r="5" spans="1:3" x14ac:dyDescent="0.3">
      <c r="A5" s="98">
        <v>41030</v>
      </c>
      <c r="B5" s="99">
        <v>221</v>
      </c>
      <c r="C5" s="99">
        <v>44.2</v>
      </c>
    </row>
    <row r="6" spans="1:3" x14ac:dyDescent="0.3">
      <c r="A6" s="98">
        <v>41061</v>
      </c>
      <c r="B6" s="99">
        <v>221</v>
      </c>
      <c r="C6" s="99">
        <v>44.2</v>
      </c>
    </row>
    <row r="7" spans="1:3" x14ac:dyDescent="0.3">
      <c r="A7" s="98">
        <v>41091</v>
      </c>
      <c r="B7" s="99">
        <v>221</v>
      </c>
      <c r="C7" s="99">
        <v>44.2</v>
      </c>
    </row>
    <row r="8" spans="1:3" x14ac:dyDescent="0.3">
      <c r="A8" s="98">
        <v>41122</v>
      </c>
      <c r="B8" s="99">
        <v>221</v>
      </c>
      <c r="C8" s="99">
        <v>44.2</v>
      </c>
    </row>
    <row r="9" spans="1:3" x14ac:dyDescent="0.3">
      <c r="A9" s="98">
        <v>41153</v>
      </c>
      <c r="B9" s="99">
        <v>221</v>
      </c>
      <c r="C9" s="99">
        <v>-219.8</v>
      </c>
    </row>
    <row r="10" spans="1:3" x14ac:dyDescent="0.3">
      <c r="A10" s="98">
        <v>41183</v>
      </c>
      <c r="B10" s="99">
        <v>221</v>
      </c>
      <c r="C10" s="99">
        <v>0</v>
      </c>
    </row>
    <row r="11" spans="1:3" x14ac:dyDescent="0.3">
      <c r="A11" s="98">
        <v>41214</v>
      </c>
      <c r="B11" s="99">
        <v>221</v>
      </c>
      <c r="C11" s="99">
        <v>0</v>
      </c>
    </row>
    <row r="12" spans="1:3" x14ac:dyDescent="0.3">
      <c r="A12" s="98">
        <v>41244</v>
      </c>
      <c r="B12" s="99">
        <v>221</v>
      </c>
      <c r="C12" s="99">
        <v>0</v>
      </c>
    </row>
    <row r="13" spans="1:3" x14ac:dyDescent="0.3">
      <c r="A13" s="98">
        <v>41275</v>
      </c>
      <c r="B13" s="99">
        <v>221</v>
      </c>
      <c r="C13" s="99">
        <v>0</v>
      </c>
    </row>
    <row r="14" spans="1:3" x14ac:dyDescent="0.3">
      <c r="A14" s="98">
        <v>41306</v>
      </c>
      <c r="B14" s="99">
        <v>221</v>
      </c>
      <c r="C14" s="99">
        <v>0</v>
      </c>
    </row>
    <row r="15" spans="1:3" x14ac:dyDescent="0.3">
      <c r="A15" s="98">
        <v>41334</v>
      </c>
      <c r="B15" s="99">
        <v>221</v>
      </c>
      <c r="C15" s="99">
        <v>0</v>
      </c>
    </row>
    <row r="17" spans="2:3" x14ac:dyDescent="0.3">
      <c r="C17">
        <v>0</v>
      </c>
    </row>
    <row r="18" spans="2:3" x14ac:dyDescent="0.3">
      <c r="B18">
        <f>SUM(B4:B17)</f>
        <v>2646.37</v>
      </c>
      <c r="C18" s="99">
        <f>SUM(C4:C17)</f>
        <v>0</v>
      </c>
    </row>
  </sheetData>
  <pageMargins left="0.7" right="0.7" top="0.75" bottom="0.75" header="0.3" footer="0.3"/>
  <pageSetup paperSize="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0241" r:id="rId4">
          <objectPr defaultSize="0" autoPict="0" r:id="rId5">
            <anchor moveWithCells="1">
              <from>
                <xdr:col>3</xdr:col>
                <xdr:colOff>205740</xdr:colOff>
                <xdr:row>0</xdr:row>
                <xdr:rowOff>99060</xdr:rowOff>
              </from>
              <to>
                <xdr:col>9</xdr:col>
                <xdr:colOff>182880</xdr:colOff>
                <xdr:row>31</xdr:row>
                <xdr:rowOff>30480</xdr:rowOff>
              </to>
            </anchor>
          </objectPr>
        </oleObject>
      </mc:Choice>
      <mc:Fallback>
        <oleObject progId="AcroExch.Document.7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Payments &amp; Receipts</vt:lpstr>
      <vt:lpstr>Bank Rec</vt:lpstr>
      <vt:lpstr>Year End Summary 21-22</vt:lpstr>
      <vt:lpstr>Variance report</vt:lpstr>
      <vt:lpstr>Budget</vt:lpstr>
      <vt:lpstr>Asset register</vt:lpstr>
      <vt:lpstr>DRAFT AUDIT FORM</vt:lpstr>
      <vt:lpstr>PAYE</vt:lpstr>
      <vt:lpstr>'Asset register'!_GoBack</vt:lpstr>
      <vt:lpstr>'Payments &amp; Receipts'!Print_Area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2022-04-25T20:50:55Z</cp:lastPrinted>
  <dcterms:created xsi:type="dcterms:W3CDTF">2011-05-12T18:59:27Z</dcterms:created>
  <dcterms:modified xsi:type="dcterms:W3CDTF">2022-04-25T20:51:01Z</dcterms:modified>
</cp:coreProperties>
</file>